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075515\Documents\fotbal\"/>
    </mc:Choice>
  </mc:AlternateContent>
  <xr:revisionPtr revIDLastSave="0" documentId="13_ncr:1_{093B663F-20C1-4EF6-96EB-FE5DF4B41D2D}" xr6:coauthVersionLast="36" xr6:coauthVersionMax="36" xr10:uidLastSave="{00000000-0000-0000-0000-000000000000}"/>
  <bookViews>
    <workbookView xWindow="0" yWindow="0" windowWidth="23040" windowHeight="9096" activeTab="3" xr2:uid="{00000000-000D-0000-FFFF-FFFF00000000}"/>
  </bookViews>
  <sheets>
    <sheet name="normy" sheetId="2" r:id="rId1"/>
    <sheet name="výsledky září" sheetId="1" r:id="rId2"/>
    <sheet name="výsledky leden" sheetId="3" r:id="rId3"/>
    <sheet name="výsledky červen" sheetId="21" r:id="rId4"/>
    <sheet name="Boček" sheetId="4" r:id="rId5"/>
    <sheet name="Cipra" sheetId="5" r:id="rId6"/>
    <sheet name="Gunea" sheetId="6" r:id="rId7"/>
    <sheet name="Hasman" sheetId="7" r:id="rId8"/>
    <sheet name="Kuneš" sheetId="8" r:id="rId9"/>
    <sheet name="Melichar" sheetId="9" r:id="rId10"/>
    <sheet name="Nekolný" sheetId="10" r:id="rId11"/>
    <sheet name="Novák" sheetId="11" r:id="rId12"/>
    <sheet name="Okál" sheetId="16" r:id="rId13"/>
    <sheet name="Říha" sheetId="24" r:id="rId14"/>
    <sheet name="Stehlík" sheetId="22" r:id="rId15"/>
    <sheet name="Špaček" sheetId="17" r:id="rId16"/>
    <sheet name="Touš" sheetId="18" r:id="rId17"/>
    <sheet name="Vocciante" sheetId="19" r:id="rId18"/>
    <sheet name="Vokáč" sheetId="20" r:id="rId19"/>
    <sheet name="Zelený" sheetId="2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8" i="21" l="1"/>
  <c r="I40" i="21"/>
  <c r="I34" i="21"/>
  <c r="I16" i="21"/>
  <c r="I18" i="21"/>
  <c r="I20" i="21"/>
  <c r="I22" i="21"/>
  <c r="I24" i="21"/>
  <c r="I26" i="21"/>
  <c r="I28" i="21"/>
  <c r="I30" i="21"/>
  <c r="I6" i="21"/>
  <c r="I8" i="21"/>
  <c r="I10" i="21"/>
  <c r="I12" i="21"/>
  <c r="I14" i="21"/>
  <c r="I4" i="21"/>
  <c r="H43" i="21" l="1"/>
  <c r="G43" i="21"/>
  <c r="F43" i="21"/>
  <c r="E43" i="21"/>
  <c r="D43" i="21"/>
  <c r="C43" i="21"/>
  <c r="B43" i="21"/>
  <c r="I36" i="21"/>
  <c r="I32" i="21"/>
  <c r="I2" i="21"/>
  <c r="I28" i="3" l="1"/>
  <c r="I30" i="3"/>
  <c r="I34" i="3"/>
  <c r="I36" i="3"/>
  <c r="I18" i="3"/>
  <c r="I20" i="3"/>
  <c r="I22" i="3"/>
  <c r="I24" i="3"/>
  <c r="I8" i="3"/>
  <c r="I10" i="3"/>
  <c r="I6" i="3"/>
  <c r="I4" i="3"/>
  <c r="I2" i="3"/>
  <c r="G41" i="3"/>
  <c r="F41" i="3"/>
  <c r="E41" i="3"/>
  <c r="D41" i="3" l="1"/>
  <c r="C41" i="3"/>
  <c r="H41" i="3"/>
  <c r="B41" i="3"/>
  <c r="I4" i="1"/>
  <c r="I6" i="1"/>
  <c r="I8" i="1"/>
  <c r="I10" i="1"/>
  <c r="I12" i="1"/>
  <c r="I14" i="1"/>
  <c r="I16" i="1"/>
  <c r="I18" i="1"/>
  <c r="I22" i="1"/>
  <c r="I24" i="1"/>
  <c r="I26" i="1"/>
  <c r="I28" i="1"/>
  <c r="I30" i="1"/>
  <c r="I32" i="1"/>
  <c r="I34" i="1"/>
  <c r="I2" i="1"/>
  <c r="F37" i="1"/>
  <c r="G37" i="1"/>
  <c r="H37" i="1"/>
  <c r="E37" i="1"/>
  <c r="C37" i="1"/>
  <c r="D37" i="1"/>
  <c r="B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DE5C3F17-A246-4BC4-A5F5-B5675B722E0E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FBBF6CDB-C543-4449-B09B-F0CA87058B0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B6B913D0-6189-412D-BB2F-505BAEF3C99B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3441D685-835A-4D8C-B59B-49252BE5BD6E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98D064B5-91C8-4E61-850C-9D1C295AE92E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CB68A3B5-1304-47B1-8BA1-3A8F2BEFF559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1CE913B9-010E-423D-A551-0A182096ED0B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C15318AB-FB15-4705-8CE2-257B9C5AAA7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C526CAD4-A685-4365-B01B-5A6246B884B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3BF6F767-70DC-4A77-BAA1-E3AC02B54B62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59B64DE8-F13E-4D7C-B532-A88827B7C2E7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8190F5BD-882A-48D2-8D61-B9CB901FB587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2F63DC4A-CD66-4F5D-A423-59BD1FF087AC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B15D75E1-1235-4588-9F42-3056A65FDA94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89916D28-4A3D-4330-A74F-E6FCCBD9FD51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947D1EE8-2F67-4498-93AC-DF7C61A59C01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0B148B9C-6AF4-4089-9DC2-DE3F78608AB3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1BB67246-4240-429C-A6DA-22A6024D105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69FACBB9-715D-4159-987D-A9EC9CA036A2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A44E9764-C0A5-4DD7-8B6D-6F68807C6EE7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2" authorId="0" shapeId="0" xr:uid="{6FD6FDC3-E0EC-4F8D-9B54-A47A8902EE37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2" authorId="0" shapeId="0" xr:uid="{BE6FE625-3EAD-4F70-8C69-315417A7A76E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2" authorId="0" shapeId="0" xr:uid="{1759CC8C-DC7D-4B04-92E9-C508ACF751E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2" authorId="0" shapeId="0" xr:uid="{222B46E0-9B0B-40DC-8EAD-30DE4CB68347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2" authorId="0" shapeId="0" xr:uid="{82D52A31-EF48-4B34-8E80-741658CFA3E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C2FD7B77-3DEA-416B-9509-6A9FDD0C11D4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1668742B-C480-48AB-88C6-75A339777E8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0F95A06C-9BB1-4E0E-B4F5-C115D5571DB4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CC2EFBC8-15AA-4826-A968-D58ADDCF3F59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CAB032E5-A726-48EE-B70E-BC8A586B9A43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FC5ADB0F-8D0F-4F8F-9D83-F0117D3D1665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7096CCBB-BD21-4AA9-B0DF-AFFFDE18912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D157286F-3D70-46F9-80FB-1F9D54B2DBE5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55B50150-D628-4319-9F96-2B75DBDBF119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73807B85-BB7E-4B50-AEC7-439CDE5E5A3B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9D199448-98BC-45DE-A296-FA99E7F7284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FE4C7FC7-30BC-4ADF-89F2-EA44FAB05A10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8FD337CD-2BD2-40FB-95CF-B8B4129E0EF4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FF5E4BCE-AAA2-434F-B550-AB0795E5BA1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B1300AA7-100B-4B2E-AD16-64F227C7BEE0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E20FF65F-B7E1-4E6D-9639-2A25375685EA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0EC411AA-268F-4A40-BF94-05D1A2E0F5C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7D855ADA-36E7-4D6A-B305-66060718810A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DB0F179E-9BB9-4358-9FE9-2CAA5F609955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07D9715A-7678-4249-A8C1-EC05D9332C8C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2" authorId="0" shapeId="0" xr:uid="{57CDAAFB-63EF-433B-B31C-31E8E1FA594F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2" authorId="0" shapeId="0" xr:uid="{7EA9DEC7-07D3-4FAA-91B8-101E10E3EB27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2" authorId="0" shapeId="0" xr:uid="{95741065-AA7E-470E-A9F7-80E1232D4A81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2" authorId="0" shapeId="0" xr:uid="{94AB990A-AA58-46C8-9246-7D9883F51EF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2" authorId="0" shapeId="0" xr:uid="{51645D63-0C24-4070-A2D4-FFC681D815E0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E42E14EE-4F0E-4830-A6F6-58FB663950F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01DB14E7-113A-4AB5-8F32-2E560B05372F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6C3E5274-F00E-4B15-B8C6-04E7CBEEF14C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F8818736-D51A-435B-A2E6-E6074D4634C9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8922A490-165B-4DFA-93C2-BF8B327B5F8E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  <author>Veselý Evžen</author>
  </authors>
  <commentList>
    <comment ref="B1" authorId="0" shapeId="0" xr:uid="{35FBC53F-2154-4F55-B746-FA82896BE6F7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
---------
oproti září zde byl zvýšen náběh  na 5m</t>
        </r>
      </text>
    </comment>
    <comment ref="C1" authorId="0" shapeId="0" xr:uid="{25D22F40-D2E9-493B-BFCC-7D427300287F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silnější nohou s dopadem,počítá se ten nejvíc</t>
        </r>
      </text>
    </comment>
    <comment ref="E1" authorId="0" shapeId="0" xr:uid="{DE465193-C6A5-4759-BF1E-19040F185971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6C562C5B-701D-4F9E-A4D5-B82970C8A325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G1" authorId="1" shapeId="0" xr:uid="{DBB31C07-2E8E-4302-830A-6E25DB1612ED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alespoň jedna noha musí být za lajnou,počítá se rychlejší čas na jedno destinné místo</t>
        </r>
      </text>
    </comment>
    <comment ref="H1" authorId="0" shapeId="0" xr:uid="{223A7D8B-A009-4590-AA4C-4053FB657B1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 
úseky rozděleny po 10ti metrech počítá se ten ke kterému je blíže</t>
        </r>
      </text>
    </comment>
    <comment ref="A2" authorId="1" shapeId="0" xr:uid="{C8954866-A043-4C84-B33E-39A753A005B9}">
      <text>
        <r>
          <rPr>
            <b/>
            <sz val="9"/>
            <color indexed="81"/>
            <rFont val="Tahoma"/>
            <charset val="1"/>
          </rPr>
          <t>Veselý Evžen:</t>
        </r>
        <r>
          <rPr>
            <sz val="9"/>
            <color indexed="81"/>
            <rFont val="Tahoma"/>
            <charset val="1"/>
          </rPr>
          <t xml:space="preserve">
xx.5.2010</t>
        </r>
      </text>
    </comment>
    <comment ref="A4" authorId="1" shapeId="0" xr:uid="{FCB44F8D-6E42-4DCD-AA95-030CCB40D38A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4.11.2010</t>
        </r>
      </text>
    </comment>
    <comment ref="C4" authorId="1" shapeId="0" xr:uid="{59F0CA67-03E0-4114-AB6D-939B7B398BA3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bez dopadu</t>
        </r>
      </text>
    </comment>
    <comment ref="A6" authorId="1" shapeId="0" xr:uid="{1643EECA-94C6-4907-9C9F-6B20C908DD1F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30.3.2010</t>
        </r>
      </text>
    </comment>
    <comment ref="A8" authorId="1" shapeId="0" xr:uid="{0253C6F9-F4ED-464D-A1BE-4F67787F1784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11.5.2010</t>
        </r>
      </text>
    </comment>
    <comment ref="A10" authorId="1" shapeId="0" xr:uid="{50206E42-4549-41A7-B909-68BC87F5385D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6.4.2010</t>
        </r>
      </text>
    </comment>
    <comment ref="A12" authorId="1" shapeId="0" xr:uid="{D223B956-1DA0-489F-819E-615DB0FC9406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13.5.2010</t>
        </r>
      </text>
    </comment>
    <comment ref="A14" authorId="1" shapeId="0" xr:uid="{C220E010-0D97-4F09-8461-C78D10314E89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12.12.2010</t>
        </r>
      </text>
    </comment>
    <comment ref="A16" authorId="1" shapeId="0" xr:uid="{B2EB4597-9D1F-4DC5-BD83-E501AB688B6B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25.4.2010</t>
        </r>
      </text>
    </comment>
    <comment ref="A18" authorId="1" shapeId="0" xr:uid="{2A251B42-3C48-4CB8-A699-BE0FBC2BB6EF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12.3.2010</t>
        </r>
      </text>
    </comment>
    <comment ref="A20" authorId="1" shapeId="0" xr:uid="{11A5DCDA-F223-404F-9BD3-17B3B91D20E0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xx.12.2010</t>
        </r>
      </text>
    </comment>
    <comment ref="A22" authorId="1" shapeId="0" xr:uid="{340A1D8A-8D05-4C25-AA68-8ED412A03BE2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30.7.2010</t>
        </r>
      </text>
    </comment>
    <comment ref="A24" authorId="1" shapeId="0" xr:uid="{A07B8ED3-8674-4599-9547-3FBCCA861E33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29.5.2010</t>
        </r>
      </text>
    </comment>
    <comment ref="A26" authorId="1" shapeId="0" xr:uid="{9B49BE02-C758-4F35-83AF-FD4DF9FC7047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xx.6.2010</t>
        </r>
      </text>
    </comment>
    <comment ref="A28" authorId="1" shapeId="0" xr:uid="{4B6CBC0A-0E62-465F-9BDB-3B8575F6BD7A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22.9.2010</t>
        </r>
      </text>
    </comment>
    <comment ref="A30" authorId="1" shapeId="0" xr:uid="{91742B81-CFBA-41FA-AADA-5EC18F784470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3.7.2010</t>
        </r>
      </text>
    </comment>
    <comment ref="A32" authorId="1" shapeId="0" xr:uid="{57E687C8-297F-4038-A9D0-06988339404B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19.2.2010</t>
        </r>
      </text>
    </comment>
    <comment ref="A34" authorId="1" shapeId="0" xr:uid="{260E7925-565C-4EB1-A1B7-425DFA168525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23.4.2010</t>
        </r>
      </text>
    </comment>
    <comment ref="A36" authorId="1" shapeId="0" xr:uid="{69472601-6CFF-47F3-8292-F10E414E0E63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15.4.2010</t>
        </r>
      </text>
    </comment>
    <comment ref="A38" authorId="1" shapeId="0" xr:uid="{600E7737-ABEA-4324-97A6-878850126F05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31.8.2010</t>
        </r>
      </text>
    </comment>
    <comment ref="A40" authorId="1" shapeId="0" xr:uid="{ABA05B47-C8BF-4F84-9BE1-7DCDB60830E5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13.12.2010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  <author>Veselý Evžen</author>
  </authors>
  <commentList>
    <comment ref="B2" authorId="0" shapeId="0" xr:uid="{EF1828E8-128B-42E7-BD4E-6F0B0A2B9904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2" authorId="0" shapeId="0" xr:uid="{FD7002FA-7EC9-405E-A15B-25D315A747EC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2" authorId="0" shapeId="0" xr:uid="{FB9214F9-B0F1-4A70-9DB4-E14C334E22F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2" authorId="0" shapeId="0" xr:uid="{E6015308-56BA-4AEC-A2EF-875FBAE5DE70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2" authorId="0" shapeId="0" xr:uid="{2312129D-A90A-46B9-AFBD-3E85F0562F1A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  <comment ref="C7" authorId="1" shapeId="0" xr:uid="{57904579-356D-4B83-931A-1878083438A4}">
      <text>
        <r>
          <rPr>
            <b/>
            <sz val="9"/>
            <color indexed="81"/>
            <rFont val="Tahoma"/>
            <family val="2"/>
            <charset val="238"/>
          </rPr>
          <t>Veselý Evžen:</t>
        </r>
        <r>
          <rPr>
            <sz val="9"/>
            <color indexed="81"/>
            <rFont val="Tahoma"/>
            <family val="2"/>
            <charset val="238"/>
          </rPr>
          <t xml:space="preserve">
bez dopadu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823C54A5-647C-4869-AA77-6C79EB45EC44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4A6C3D56-D9F9-460C-ACEC-B8764B5B0208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C90EF626-B5FE-4E57-BACE-A49D7822FC0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1B577036-7EED-4D1A-A05C-BF018BE95A49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20241043-C4C6-4301-8A84-49F818A9D2E8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36C25F5E-87E9-4559-AF4B-28A9EC59EBFF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0226C694-0363-4310-A5AC-6DBE36661426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D04680D3-66CE-4829-A7D7-CBE36025BAAA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0A912D59-9300-4DF8-BF3D-5EBF2FF84712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EEA36BA5-B3ED-4725-AD15-AF26D4F351D6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9A8B2924-3F0E-405B-9617-098690F0CC05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175AF973-1259-4C9D-99A8-E124DB597BE9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59E8E2E3-92BD-44BD-9613-0766AB793C8F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8EE66CD1-2673-4EB1-B40C-96D2D56D9BDF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38C26D34-C10D-4321-B7C2-AFD46A830185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66208BA7-7F5B-432E-BE70-48E502B1BE1B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CC732D9C-FFCC-43B2-8495-FCC6DDF9BD45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76FD4C23-F32A-42C1-91C6-02AB6350964A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0336C9A0-9284-49B6-B047-47800EC9DCD4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65B27944-A4F4-4858-BBEE-B64D86F4E09D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Evžen Veselý</author>
  </authors>
  <commentList>
    <comment ref="B1" authorId="0" shapeId="0" xr:uid="{3F1A9626-56E6-4B82-BE4C-14632A48751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2m náběh ,pět kuželů tam jednou nohou,zpátky druhou nohou</t>
        </r>
      </text>
    </comment>
    <comment ref="C1" authorId="0" shapeId="0" xr:uid="{7D2777AA-1BFE-451E-AFC5-F627D38EB092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3 pokusy s dopadem,počítá se ten nejvíc</t>
        </r>
      </text>
    </comment>
    <comment ref="E1" authorId="0" shapeId="0" xr:uid="{A3915C6C-45B8-4DFE-B378-3A0F6FEC3FED}">
      <text>
        <r>
          <rPr>
            <b/>
            <sz val="9"/>
            <color indexed="81"/>
            <rFont val="Tahoma"/>
            <family val="2"/>
            <charset val="238"/>
          </rPr>
          <t>Evžen Veselý:</t>
        </r>
        <r>
          <rPr>
            <sz val="9"/>
            <color indexed="81"/>
            <rFont val="Tahoma"/>
            <family val="2"/>
            <charset val="238"/>
          </rPr>
          <t xml:space="preserve">
60s</t>
        </r>
      </text>
    </comment>
    <comment ref="F1" authorId="0" shapeId="0" xr:uid="{081659D6-96C9-4B08-BCF8-838848FC3E77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CM</t>
        </r>
      </text>
    </comment>
    <comment ref="H1" authorId="0" shapeId="0" xr:uid="{0BFE319B-7815-4584-BDBC-D46DB613B5B5}">
      <text>
        <r>
          <rPr>
            <b/>
            <sz val="9"/>
            <color indexed="81"/>
            <rFont val="Tahoma"/>
            <family val="2"/>
          </rPr>
          <t>Evžen Veselý:</t>
        </r>
        <r>
          <rPr>
            <sz val="9"/>
            <color indexed="81"/>
            <rFont val="Tahoma"/>
            <family val="2"/>
          </rPr>
          <t xml:space="preserve">
m</t>
        </r>
      </text>
    </comment>
  </commentList>
</comments>
</file>

<file path=xl/sharedStrings.xml><?xml version="1.0" encoding="utf-8"?>
<sst xmlns="http://schemas.openxmlformats.org/spreadsheetml/2006/main" count="416" uniqueCount="55">
  <si>
    <t xml:space="preserve">slalom </t>
  </si>
  <si>
    <t>nožičky</t>
  </si>
  <si>
    <t>hlavičky</t>
  </si>
  <si>
    <t>sedxleh</t>
  </si>
  <si>
    <t>skok z místa</t>
  </si>
  <si>
    <t>4x10m</t>
  </si>
  <si>
    <t>12min</t>
  </si>
  <si>
    <t>Zelený</t>
  </si>
  <si>
    <t>Novák</t>
  </si>
  <si>
    <t>Vocciante</t>
  </si>
  <si>
    <t>Stehlík</t>
  </si>
  <si>
    <t>Vokáč</t>
  </si>
  <si>
    <t>Kuneš</t>
  </si>
  <si>
    <t>Uhel</t>
  </si>
  <si>
    <t>Matoušek</t>
  </si>
  <si>
    <t>Touš</t>
  </si>
  <si>
    <t>Hasman</t>
  </si>
  <si>
    <t>Cipra</t>
  </si>
  <si>
    <t>Okál</t>
  </si>
  <si>
    <t>Boček</t>
  </si>
  <si>
    <t>Nekolný</t>
  </si>
  <si>
    <t>Melichar</t>
  </si>
  <si>
    <t>Gunea</t>
  </si>
  <si>
    <t>Špaček</t>
  </si>
  <si>
    <t>x</t>
  </si>
  <si>
    <t>body</t>
  </si>
  <si>
    <t>Ø body</t>
  </si>
  <si>
    <t>Ø kondice</t>
  </si>
  <si>
    <t>Ø tým</t>
  </si>
  <si>
    <t>Ø počet</t>
  </si>
  <si>
    <t>Ø čas</t>
  </si>
  <si>
    <t>nadprůměrný</t>
  </si>
  <si>
    <t>průměrný</t>
  </si>
  <si>
    <t>podprůměrný</t>
  </si>
  <si>
    <t>výrazně podprůměrný</t>
  </si>
  <si>
    <t>výrazně nadprůměrný</t>
  </si>
  <si>
    <r>
      <t>B</t>
    </r>
    <r>
      <rPr>
        <b/>
        <sz val="11"/>
        <color theme="1"/>
        <rFont val="Calibri"/>
        <family val="2"/>
        <charset val="238"/>
      </rPr>
      <t>öhm</t>
    </r>
  </si>
  <si>
    <t>Kratschmer</t>
  </si>
  <si>
    <t>Boček Matyáš</t>
  </si>
  <si>
    <t>Cipra Dan</t>
  </si>
  <si>
    <t>Gunea Andrej</t>
  </si>
  <si>
    <t>Hasman Vojtěch</t>
  </si>
  <si>
    <t>Kuneš Adam</t>
  </si>
  <si>
    <t>Melichar Lukáš</t>
  </si>
  <si>
    <t>Nekolný Daniel</t>
  </si>
  <si>
    <t>Novák Ondra</t>
  </si>
  <si>
    <t>Okál Matěj</t>
  </si>
  <si>
    <t>Špaček Filip</t>
  </si>
  <si>
    <t>Touš Michal</t>
  </si>
  <si>
    <t>Vocciante Edoardo</t>
  </si>
  <si>
    <t>Vokáč Pavel</t>
  </si>
  <si>
    <t>Říha</t>
  </si>
  <si>
    <t>Stehlík Samuel</t>
  </si>
  <si>
    <t>Zelený Ondra</t>
  </si>
  <si>
    <t>Říha Petr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</si>
</sst>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0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9"/>
      <color rgb="FF00B0F0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4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 diagonalUp="1" diagonalDown="1"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 style="dotted">
        <color auto="1"/>
      </diagonal>
    </border>
    <border diagonalUp="1" diagonalDown="1"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 style="dotted">
        <color auto="1"/>
      </diagonal>
    </border>
    <border diagonalUp="1" diagonalDown="1"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 style="dotted">
        <color auto="1"/>
      </diagonal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 style="dotted">
        <color auto="1"/>
      </diagonal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8">
    <xf numFmtId="0" fontId="0" fillId="0" borderId="0" xfId="0"/>
    <xf numFmtId="0" fontId="7" fillId="0" borderId="0" xfId="0" applyFont="1"/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/>
    <xf numFmtId="0" fontId="7" fillId="0" borderId="11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6" xfId="0" applyFont="1" applyBorder="1"/>
    <xf numFmtId="0" fontId="3" fillId="0" borderId="27" xfId="0" applyFont="1" applyBorder="1"/>
    <xf numFmtId="4" fontId="0" fillId="0" borderId="22" xfId="0" applyNumberFormat="1" applyBorder="1" applyAlignment="1">
      <alignment horizontal="center"/>
    </xf>
    <xf numFmtId="4" fontId="0" fillId="0" borderId="23" xfId="0" applyNumberForma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9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4" fontId="0" fillId="0" borderId="32" xfId="0" applyNumberFormat="1" applyBorder="1"/>
    <xf numFmtId="0" fontId="7" fillId="0" borderId="13" xfId="0" applyFont="1" applyBorder="1"/>
    <xf numFmtId="0" fontId="6" fillId="0" borderId="33" xfId="0" applyFont="1" applyBorder="1" applyAlignment="1">
      <alignment horizontal="center"/>
    </xf>
    <xf numFmtId="0" fontId="3" fillId="0" borderId="25" xfId="0" applyFont="1" applyBorder="1"/>
    <xf numFmtId="0" fontId="7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0" fillId="0" borderId="7" xfId="0" applyBorder="1"/>
    <xf numFmtId="0" fontId="18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0" fillId="0" borderId="4" xfId="0" applyFill="1" applyBorder="1" applyAlignment="1">
      <alignment horizontal="center"/>
    </xf>
    <xf numFmtId="4" fontId="7" fillId="0" borderId="16" xfId="0" applyNumberFormat="1" applyFont="1" applyFill="1" applyBorder="1" applyAlignment="1">
      <alignment horizontal="center"/>
    </xf>
    <xf numFmtId="0" fontId="7" fillId="0" borderId="17" xfId="0" applyFont="1" applyBorder="1" applyAlignment="1">
      <alignment horizontal="center"/>
    </xf>
    <xf numFmtId="164" fontId="7" fillId="0" borderId="17" xfId="0" applyNumberFormat="1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14" fillId="0" borderId="2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7" fillId="0" borderId="16" xfId="0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7" fillId="0" borderId="19" xfId="0" applyFont="1" applyFill="1" applyBorder="1" applyAlignment="1">
      <alignment horizontal="center"/>
    </xf>
    <xf numFmtId="0" fontId="7" fillId="0" borderId="20" xfId="0" applyFont="1" applyBorder="1" applyAlignment="1">
      <alignment horizontal="center"/>
    </xf>
    <xf numFmtId="164" fontId="7" fillId="0" borderId="20" xfId="0" applyNumberFormat="1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18" fillId="0" borderId="23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22" xfId="0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164" fontId="7" fillId="0" borderId="26" xfId="0" applyNumberFormat="1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0" fontId="19" fillId="0" borderId="23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4" fontId="22" fillId="0" borderId="13" xfId="0" applyNumberFormat="1" applyFont="1" applyBorder="1"/>
    <xf numFmtId="14" fontId="6" fillId="0" borderId="46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0" fontId="24" fillId="0" borderId="13" xfId="0" applyFont="1" applyBorder="1" applyAlignment="1">
      <alignment horizontal="left"/>
    </xf>
    <xf numFmtId="0" fontId="25" fillId="0" borderId="13" xfId="0" applyFont="1" applyBorder="1"/>
    <xf numFmtId="0" fontId="7" fillId="0" borderId="25" xfId="0" applyFont="1" applyFill="1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/>
    </xf>
    <xf numFmtId="4" fontId="7" fillId="0" borderId="26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13" fillId="0" borderId="48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28" fillId="0" borderId="40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5" fillId="0" borderId="0" xfId="0" applyFont="1"/>
    <xf numFmtId="0" fontId="7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17" fillId="0" borderId="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/>
    </xf>
    <xf numFmtId="0" fontId="22" fillId="0" borderId="13" xfId="0" applyFont="1" applyBorder="1" applyAlignment="1">
      <alignment horizontal="left"/>
    </xf>
    <xf numFmtId="0" fontId="6" fillId="0" borderId="46" xfId="0" applyFont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14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0" fontId="36" fillId="0" borderId="23" xfId="0" applyFont="1" applyBorder="1" applyAlignment="1">
      <alignment horizontal="center"/>
    </xf>
    <xf numFmtId="0" fontId="26" fillId="0" borderId="23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164" fontId="26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36" fillId="0" borderId="40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14" fontId="34" fillId="0" borderId="0" xfId="0" applyNumberFormat="1" applyFont="1" applyAlignment="1">
      <alignment horizontal="center"/>
    </xf>
    <xf numFmtId="0" fontId="0" fillId="0" borderId="62" xfId="0" applyBorder="1"/>
    <xf numFmtId="14" fontId="22" fillId="0" borderId="32" xfId="0" applyNumberFormat="1" applyFont="1" applyBorder="1"/>
    <xf numFmtId="164" fontId="26" fillId="0" borderId="5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164" fontId="26" fillId="0" borderId="2" xfId="0" applyNumberFormat="1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164" fontId="26" fillId="0" borderId="26" xfId="0" applyNumberFormat="1" applyFont="1" applyBorder="1" applyAlignment="1">
      <alignment horizontal="center"/>
    </xf>
    <xf numFmtId="0" fontId="26" fillId="0" borderId="44" xfId="0" applyFont="1" applyBorder="1" applyAlignment="1">
      <alignment horizontal="center"/>
    </xf>
    <xf numFmtId="0" fontId="26" fillId="0" borderId="15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36" fillId="0" borderId="23" xfId="0" applyFont="1" applyBorder="1"/>
    <xf numFmtId="0" fontId="26" fillId="0" borderId="48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/>
    </xf>
    <xf numFmtId="0" fontId="0" fillId="0" borderId="65" xfId="0" applyBorder="1"/>
    <xf numFmtId="0" fontId="0" fillId="0" borderId="33" xfId="0" applyBorder="1"/>
    <xf numFmtId="0" fontId="0" fillId="0" borderId="61" xfId="0" applyBorder="1"/>
    <xf numFmtId="0" fontId="26" fillId="0" borderId="8" xfId="0" applyFont="1" applyBorder="1" applyAlignment="1">
      <alignment horizontal="center" vertical="center"/>
    </xf>
    <xf numFmtId="0" fontId="26" fillId="0" borderId="61" xfId="0" applyFont="1" applyBorder="1" applyAlignment="1">
      <alignment horizontal="center" vertical="center"/>
    </xf>
    <xf numFmtId="0" fontId="0" fillId="0" borderId="66" xfId="0" applyBorder="1"/>
    <xf numFmtId="0" fontId="0" fillId="0" borderId="67" xfId="0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17" fillId="0" borderId="68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0" fillId="0" borderId="49" xfId="0" applyBorder="1"/>
    <xf numFmtId="0" fontId="0" fillId="0" borderId="69" xfId="0" applyBorder="1"/>
    <xf numFmtId="0" fontId="0" fillId="0" borderId="6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22" fillId="0" borderId="16" xfId="0" applyFont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164" fontId="26" fillId="0" borderId="17" xfId="0" applyNumberFormat="1" applyFont="1" applyBorder="1" applyAlignment="1">
      <alignment horizontal="center" vertical="center"/>
    </xf>
    <xf numFmtId="0" fontId="7" fillId="0" borderId="62" xfId="0" applyFont="1" applyBorder="1" applyAlignment="1">
      <alignment horizontal="center"/>
    </xf>
    <xf numFmtId="4" fontId="7" fillId="0" borderId="62" xfId="0" applyNumberFormat="1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6" xfId="0" applyBorder="1"/>
    <xf numFmtId="0" fontId="35" fillId="0" borderId="70" xfId="0" applyFont="1" applyBorder="1"/>
    <xf numFmtId="0" fontId="7" fillId="0" borderId="73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164" fontId="7" fillId="0" borderId="55" xfId="0" applyNumberFormat="1" applyFont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26" fillId="2" borderId="17" xfId="0" applyFont="1" applyFill="1" applyBorder="1" applyAlignment="1">
      <alignment horizontal="center"/>
    </xf>
    <xf numFmtId="0" fontId="26" fillId="2" borderId="38" xfId="0" applyFont="1" applyFill="1" applyBorder="1" applyAlignment="1">
      <alignment horizontal="center"/>
    </xf>
    <xf numFmtId="4" fontId="26" fillId="2" borderId="17" xfId="0" applyNumberFormat="1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36" fillId="2" borderId="23" xfId="0" applyFont="1" applyFill="1" applyBorder="1" applyAlignment="1">
      <alignment horizontal="center"/>
    </xf>
    <xf numFmtId="0" fontId="26" fillId="2" borderId="23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26" fillId="2" borderId="40" xfId="0" applyFont="1" applyFill="1" applyBorder="1" applyAlignment="1">
      <alignment horizontal="center" vertical="center"/>
    </xf>
    <xf numFmtId="164" fontId="26" fillId="2" borderId="17" xfId="0" applyNumberFormat="1" applyFont="1" applyFill="1" applyBorder="1" applyAlignment="1">
      <alignment horizontal="center"/>
    </xf>
    <xf numFmtId="0" fontId="26" fillId="2" borderId="26" xfId="0" applyFont="1" applyFill="1" applyBorder="1" applyAlignment="1">
      <alignment horizontal="center"/>
    </xf>
    <xf numFmtId="0" fontId="26" fillId="2" borderId="44" xfId="0" applyFont="1" applyFill="1" applyBorder="1" applyAlignment="1">
      <alignment horizontal="center"/>
    </xf>
    <xf numFmtId="4" fontId="26" fillId="2" borderId="26" xfId="0" applyNumberFormat="1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38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7" fillId="2" borderId="12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14" fontId="34" fillId="0" borderId="52" xfId="0" applyNumberFormat="1" applyFont="1" applyBorder="1" applyAlignment="1">
      <alignment horizontal="center" vertical="center"/>
    </xf>
    <xf numFmtId="14" fontId="34" fillId="0" borderId="53" xfId="0" applyNumberFormat="1" applyFont="1" applyBorder="1" applyAlignment="1">
      <alignment horizontal="center" vertical="center"/>
    </xf>
    <xf numFmtId="14" fontId="34" fillId="0" borderId="54" xfId="0" applyNumberFormat="1" applyFont="1" applyBorder="1" applyAlignment="1">
      <alignment horizontal="center" vertical="center"/>
    </xf>
    <xf numFmtId="14" fontId="34" fillId="0" borderId="59" xfId="0" applyNumberFormat="1" applyFont="1" applyBorder="1" applyAlignment="1">
      <alignment horizontal="center" vertical="center"/>
    </xf>
    <xf numFmtId="14" fontId="34" fillId="0" borderId="60" xfId="0" applyNumberFormat="1" applyFont="1" applyBorder="1" applyAlignment="1">
      <alignment horizontal="center" vertical="center"/>
    </xf>
    <xf numFmtId="14" fontId="34" fillId="0" borderId="54" xfId="0" applyNumberFormat="1" applyFont="1" applyBorder="1" applyAlignment="1">
      <alignment horizontal="center"/>
    </xf>
    <xf numFmtId="14" fontId="34" fillId="0" borderId="53" xfId="0" applyNumberFormat="1" applyFont="1" applyBorder="1" applyAlignment="1">
      <alignment horizontal="center"/>
    </xf>
    <xf numFmtId="14" fontId="34" fillId="0" borderId="63" xfId="0" applyNumberFormat="1" applyFont="1" applyBorder="1" applyAlignment="1">
      <alignment horizontal="center" vertical="center"/>
    </xf>
    <xf numFmtId="14" fontId="34" fillId="0" borderId="0" xfId="0" applyNumberFormat="1" applyFont="1" applyAlignment="1">
      <alignment horizontal="center" vertical="center"/>
    </xf>
    <xf numFmtId="14" fontId="0" fillId="0" borderId="63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34" fillId="0" borderId="71" xfId="0" applyNumberFormat="1" applyFont="1" applyBorder="1" applyAlignment="1">
      <alignment horizontal="center" vertical="center"/>
    </xf>
    <xf numFmtId="14" fontId="34" fillId="0" borderId="72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0</xdr:row>
      <xdr:rowOff>24653</xdr:rowOff>
    </xdr:from>
    <xdr:to>
      <xdr:col>13</xdr:col>
      <xdr:colOff>518159</xdr:colOff>
      <xdr:row>25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CA45DCB-881C-4110-AC8C-07A40FEF4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6" t="2727" b="16061"/>
        <a:stretch/>
      </xdr:blipFill>
      <xdr:spPr>
        <a:xfrm rot="16200000">
          <a:off x="2084966" y="-1785993"/>
          <a:ext cx="4547347" cy="8168639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464821</xdr:colOff>
      <xdr:row>25</xdr:row>
      <xdr:rowOff>160018</xdr:rowOff>
    </xdr:from>
    <xdr:to>
      <xdr:col>13</xdr:col>
      <xdr:colOff>335280</xdr:colOff>
      <xdr:row>52</xdr:row>
      <xdr:rowOff>74405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1BDEFC-3F41-45AC-A36E-B309F716F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6" r="2565" b="9464"/>
        <a:stretch/>
      </xdr:blipFill>
      <xdr:spPr>
        <a:xfrm rot="16200000">
          <a:off x="1936377" y="3260462"/>
          <a:ext cx="4852147" cy="7795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"/>
  <sheetViews>
    <sheetView workbookViewId="0">
      <selection activeCell="R11" sqref="R11"/>
    </sheetView>
  </sheetViews>
  <sheetFormatPr defaultRowHeight="14.4" x14ac:dyDescent="0.3"/>
  <sheetData/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8E256-FD30-473F-AFB3-99CED8D76BA6}">
  <dimension ref="A1:J7"/>
  <sheetViews>
    <sheetView workbookViewId="0">
      <selection activeCell="M15" sqref="M15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43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16.86</v>
      </c>
      <c r="C2" s="51">
        <v>7</v>
      </c>
      <c r="D2" s="51">
        <v>3</v>
      </c>
      <c r="E2" s="51">
        <v>33</v>
      </c>
      <c r="F2" s="51">
        <v>188</v>
      </c>
      <c r="G2" s="52">
        <v>11.2</v>
      </c>
      <c r="H2" s="53">
        <v>1740</v>
      </c>
      <c r="I2" s="120"/>
      <c r="J2" s="121"/>
    </row>
    <row r="3" spans="1:10" ht="15" thickBot="1" x14ac:dyDescent="0.35">
      <c r="A3" s="254"/>
      <c r="B3" s="54"/>
      <c r="C3" s="9"/>
      <c r="D3" s="9"/>
      <c r="E3" s="72">
        <v>7</v>
      </c>
      <c r="F3" s="74">
        <v>10</v>
      </c>
      <c r="G3" s="74">
        <v>10</v>
      </c>
      <c r="H3" s="57">
        <v>4</v>
      </c>
      <c r="I3" s="122"/>
      <c r="J3" s="123"/>
    </row>
    <row r="4" spans="1:10" ht="15" thickTop="1" x14ac:dyDescent="0.3">
      <c r="A4" s="255">
        <v>43495</v>
      </c>
      <c r="B4" s="58"/>
      <c r="C4" s="51">
        <v>78</v>
      </c>
      <c r="D4" s="51">
        <v>3</v>
      </c>
      <c r="E4" s="51">
        <v>40</v>
      </c>
      <c r="F4" s="53">
        <v>228</v>
      </c>
      <c r="G4" s="52">
        <v>10.27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75">
        <v>9</v>
      </c>
      <c r="F5" s="125">
        <v>10</v>
      </c>
      <c r="G5" s="74">
        <v>10</v>
      </c>
      <c r="H5" s="107"/>
      <c r="I5" s="107"/>
      <c r="J5" s="117"/>
    </row>
    <row r="6" spans="1:10" ht="16.2" customHeight="1" thickTop="1" x14ac:dyDescent="0.3">
      <c r="A6" s="264">
        <v>43616</v>
      </c>
      <c r="B6" s="175">
        <v>13.1</v>
      </c>
      <c r="C6" s="51">
        <v>20</v>
      </c>
      <c r="D6" s="137">
        <v>4</v>
      </c>
      <c r="E6" s="137">
        <v>32</v>
      </c>
      <c r="F6" s="137">
        <v>196</v>
      </c>
      <c r="G6" s="142">
        <v>10.49</v>
      </c>
      <c r="H6" s="137">
        <v>2000</v>
      </c>
      <c r="I6" s="176"/>
      <c r="J6" s="177"/>
    </row>
    <row r="7" spans="1:10" ht="15" thickBot="1" x14ac:dyDescent="0.35">
      <c r="A7" s="265"/>
      <c r="B7" s="106"/>
      <c r="C7" s="107"/>
      <c r="D7" s="107"/>
      <c r="E7" s="140">
        <v>5</v>
      </c>
      <c r="F7" s="140">
        <v>10</v>
      </c>
      <c r="G7" s="140">
        <v>10</v>
      </c>
      <c r="H7" s="140">
        <v>5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611F-1376-4E34-9808-D0B849E187DE}">
  <dimension ref="A1:J7"/>
  <sheetViews>
    <sheetView workbookViewId="0">
      <selection activeCell="M15" sqref="M15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44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16.760000000000002</v>
      </c>
      <c r="C2" s="51">
        <v>5</v>
      </c>
      <c r="D2" s="51">
        <v>4</v>
      </c>
      <c r="E2" s="51">
        <v>31</v>
      </c>
      <c r="F2" s="51">
        <v>130</v>
      </c>
      <c r="G2" s="52">
        <v>12.4</v>
      </c>
      <c r="H2" s="53">
        <v>1830</v>
      </c>
      <c r="I2" s="120"/>
      <c r="J2" s="121"/>
    </row>
    <row r="3" spans="1:10" ht="15" thickBot="1" x14ac:dyDescent="0.35">
      <c r="A3" s="254"/>
      <c r="B3" s="54"/>
      <c r="C3" s="9"/>
      <c r="D3" s="9"/>
      <c r="E3" s="55">
        <v>6</v>
      </c>
      <c r="F3" s="59">
        <v>4</v>
      </c>
      <c r="G3" s="72">
        <v>7</v>
      </c>
      <c r="H3" s="57">
        <v>4</v>
      </c>
      <c r="I3" s="122"/>
      <c r="J3" s="123"/>
    </row>
    <row r="4" spans="1:10" ht="15" thickTop="1" x14ac:dyDescent="0.3">
      <c r="A4" s="255">
        <v>43495</v>
      </c>
      <c r="B4" s="58"/>
      <c r="C4" s="51">
        <v>79</v>
      </c>
      <c r="D4" s="51">
        <v>4</v>
      </c>
      <c r="E4" s="51">
        <v>46</v>
      </c>
      <c r="F4" s="53">
        <v>169</v>
      </c>
      <c r="G4" s="52">
        <v>11.47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74">
        <v>10</v>
      </c>
      <c r="F5" s="126">
        <v>9</v>
      </c>
      <c r="G5" s="75">
        <v>9</v>
      </c>
      <c r="H5" s="107"/>
      <c r="I5" s="107"/>
      <c r="J5" s="117"/>
    </row>
    <row r="6" spans="1:10" ht="16.2" customHeight="1" thickTop="1" x14ac:dyDescent="0.3">
      <c r="A6" s="264">
        <v>43616</v>
      </c>
      <c r="B6" s="175">
        <v>15.41</v>
      </c>
      <c r="C6" s="51">
        <v>17</v>
      </c>
      <c r="D6" s="137">
        <v>3</v>
      </c>
      <c r="E6" s="137">
        <v>37</v>
      </c>
      <c r="F6" s="137">
        <v>145</v>
      </c>
      <c r="G6" s="142">
        <v>11.32</v>
      </c>
      <c r="H6" s="137">
        <v>1960</v>
      </c>
      <c r="I6" s="176"/>
      <c r="J6" s="177"/>
    </row>
    <row r="7" spans="1:10" ht="15" thickBot="1" x14ac:dyDescent="0.35">
      <c r="A7" s="265"/>
      <c r="B7" s="106"/>
      <c r="C7" s="107"/>
      <c r="D7" s="107"/>
      <c r="E7" s="140">
        <v>7</v>
      </c>
      <c r="F7" s="140">
        <v>5</v>
      </c>
      <c r="G7" s="140">
        <v>9</v>
      </c>
      <c r="H7" s="140">
        <v>5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0F04E-1418-41A1-852F-678B73972A53}">
  <dimension ref="A1:J7"/>
  <sheetViews>
    <sheetView workbookViewId="0">
      <selection activeCell="N12" sqref="N12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45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13.89</v>
      </c>
      <c r="C2" s="51">
        <v>7</v>
      </c>
      <c r="D2" s="51">
        <v>6</v>
      </c>
      <c r="E2" s="51">
        <v>41</v>
      </c>
      <c r="F2" s="51">
        <v>132</v>
      </c>
      <c r="G2" s="52">
        <v>11.1</v>
      </c>
      <c r="H2" s="53">
        <v>2050</v>
      </c>
      <c r="I2" s="120"/>
      <c r="J2" s="121"/>
    </row>
    <row r="3" spans="1:10" ht="15" thickBot="1" x14ac:dyDescent="0.35">
      <c r="A3" s="254"/>
      <c r="B3" s="54"/>
      <c r="C3" s="9"/>
      <c r="D3" s="9"/>
      <c r="E3" s="75">
        <v>9</v>
      </c>
      <c r="F3" s="60">
        <v>5</v>
      </c>
      <c r="G3" s="74">
        <v>10</v>
      </c>
      <c r="H3" s="76">
        <v>6</v>
      </c>
      <c r="I3" s="172"/>
      <c r="J3" s="173"/>
    </row>
    <row r="4" spans="1:10" ht="15" thickTop="1" x14ac:dyDescent="0.3">
      <c r="A4" s="255">
        <v>43495</v>
      </c>
      <c r="B4" s="58"/>
      <c r="C4" s="51">
        <v>21</v>
      </c>
      <c r="D4" s="51">
        <v>6</v>
      </c>
      <c r="E4" s="51">
        <v>40</v>
      </c>
      <c r="F4" s="53">
        <v>177</v>
      </c>
      <c r="G4" s="52">
        <v>11.14</v>
      </c>
      <c r="H4" s="118"/>
      <c r="I4" s="176"/>
      <c r="J4" s="177"/>
    </row>
    <row r="5" spans="1:10" ht="15" thickBot="1" x14ac:dyDescent="0.35">
      <c r="A5" s="254"/>
      <c r="B5" s="54"/>
      <c r="C5" s="9"/>
      <c r="D5" s="9"/>
      <c r="E5" s="75">
        <v>9</v>
      </c>
      <c r="F5" s="125">
        <v>10</v>
      </c>
      <c r="G5" s="74">
        <v>10</v>
      </c>
      <c r="H5" s="107"/>
      <c r="I5" s="107"/>
      <c r="J5" s="117"/>
    </row>
    <row r="6" spans="1:10" ht="16.2" customHeight="1" thickTop="1" x14ac:dyDescent="0.3">
      <c r="A6" s="264">
        <v>43616</v>
      </c>
      <c r="B6" s="175">
        <v>15.6</v>
      </c>
      <c r="C6" s="51">
        <v>20</v>
      </c>
      <c r="D6" s="137">
        <v>4</v>
      </c>
      <c r="E6" s="137">
        <v>40</v>
      </c>
      <c r="F6" s="137">
        <v>158</v>
      </c>
      <c r="G6" s="142">
        <v>10.76</v>
      </c>
      <c r="H6" s="137">
        <v>2300</v>
      </c>
      <c r="I6" s="176"/>
      <c r="J6" s="177"/>
    </row>
    <row r="7" spans="1:10" ht="15" thickBot="1" x14ac:dyDescent="0.35">
      <c r="A7" s="265"/>
      <c r="B7" s="106"/>
      <c r="C7" s="107"/>
      <c r="D7" s="107"/>
      <c r="E7" s="140">
        <v>8</v>
      </c>
      <c r="F7" s="140">
        <v>7</v>
      </c>
      <c r="G7" s="140">
        <v>10</v>
      </c>
      <c r="H7" s="140">
        <v>7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EF9D3-DEB1-4D6B-B29B-8CE6113B06A9}">
  <dimension ref="A1:J7"/>
  <sheetViews>
    <sheetView workbookViewId="0">
      <selection activeCell="N11" sqref="N11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46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16.46</v>
      </c>
      <c r="C2" s="51">
        <v>8</v>
      </c>
      <c r="D2" s="51">
        <v>4</v>
      </c>
      <c r="E2" s="51" t="s">
        <v>24</v>
      </c>
      <c r="F2" s="51">
        <v>126</v>
      </c>
      <c r="G2" s="52">
        <v>13.8</v>
      </c>
      <c r="H2" s="53" t="s">
        <v>24</v>
      </c>
      <c r="I2" s="176"/>
      <c r="J2" s="177"/>
    </row>
    <row r="3" spans="1:10" ht="15" thickBot="1" x14ac:dyDescent="0.35">
      <c r="A3" s="254"/>
      <c r="B3" s="54"/>
      <c r="C3" s="9"/>
      <c r="D3" s="9"/>
      <c r="E3" s="9"/>
      <c r="F3" s="59">
        <v>4</v>
      </c>
      <c r="G3" s="59">
        <v>4</v>
      </c>
      <c r="H3" s="77"/>
      <c r="I3" s="107"/>
      <c r="J3" s="117"/>
    </row>
    <row r="4" spans="1:10" ht="15" thickTop="1" x14ac:dyDescent="0.3">
      <c r="A4" s="255">
        <v>43495</v>
      </c>
      <c r="B4" s="58"/>
      <c r="C4" s="51">
        <v>63</v>
      </c>
      <c r="D4" s="51">
        <v>5</v>
      </c>
      <c r="E4" s="51">
        <v>40</v>
      </c>
      <c r="F4" s="53">
        <v>177</v>
      </c>
      <c r="G4" s="96">
        <v>12.52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100">
        <v>9</v>
      </c>
      <c r="F5" s="74">
        <v>10</v>
      </c>
      <c r="G5" s="72">
        <v>7</v>
      </c>
      <c r="H5" s="107"/>
      <c r="I5" s="107"/>
      <c r="J5" s="117"/>
    </row>
    <row r="6" spans="1:10" ht="16.2" customHeight="1" thickTop="1" x14ac:dyDescent="0.3">
      <c r="A6" s="256">
        <v>43616</v>
      </c>
      <c r="B6" s="58">
        <v>12.64</v>
      </c>
      <c r="C6" s="137">
        <v>9</v>
      </c>
      <c r="D6" s="137">
        <v>4</v>
      </c>
      <c r="E6" s="137">
        <v>27</v>
      </c>
      <c r="F6" s="137">
        <v>134</v>
      </c>
      <c r="G6" s="142">
        <v>11.58</v>
      </c>
      <c r="H6" s="137">
        <v>1880</v>
      </c>
      <c r="I6" s="176"/>
      <c r="J6" s="177"/>
    </row>
    <row r="7" spans="1:10" ht="15" thickBot="1" x14ac:dyDescent="0.35">
      <c r="A7" s="257"/>
      <c r="B7" s="54"/>
      <c r="C7" s="139"/>
      <c r="D7" s="139"/>
      <c r="E7" s="139">
        <v>4</v>
      </c>
      <c r="F7" s="140">
        <v>4</v>
      </c>
      <c r="G7" s="140">
        <v>7</v>
      </c>
      <c r="H7" s="139">
        <v>5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CAA56-41E9-4BCD-8B62-5D7507F0A082}">
  <dimension ref="A1:J6"/>
  <sheetViews>
    <sheetView workbookViewId="0">
      <selection activeCell="N11" sqref="N11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54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43616</v>
      </c>
      <c r="B2" s="80"/>
      <c r="C2" s="137">
        <v>14</v>
      </c>
      <c r="D2" s="137">
        <v>2</v>
      </c>
      <c r="E2" s="137">
        <v>40</v>
      </c>
      <c r="F2" s="183">
        <v>147</v>
      </c>
      <c r="G2" s="184">
        <v>11.51</v>
      </c>
      <c r="H2" s="137">
        <v>1900</v>
      </c>
      <c r="I2" s="176"/>
      <c r="J2" s="177"/>
    </row>
    <row r="3" spans="1:10" ht="15" thickBot="1" x14ac:dyDescent="0.35">
      <c r="A3" s="254"/>
      <c r="B3" s="54"/>
      <c r="C3" s="139"/>
      <c r="D3" s="139"/>
      <c r="E3" s="139">
        <v>8</v>
      </c>
      <c r="F3" s="140">
        <v>5</v>
      </c>
      <c r="G3" s="140">
        <v>8</v>
      </c>
      <c r="H3" s="139">
        <v>5</v>
      </c>
      <c r="I3" s="107"/>
      <c r="J3" s="117"/>
    </row>
    <row r="4" spans="1:10" ht="15" thickTop="1" x14ac:dyDescent="0.3">
      <c r="A4" s="258"/>
      <c r="B4" s="58"/>
      <c r="C4" s="51"/>
      <c r="D4" s="51"/>
      <c r="E4" s="51"/>
      <c r="F4" s="51"/>
      <c r="G4" s="52"/>
      <c r="H4" s="51"/>
      <c r="I4" s="176"/>
      <c r="J4" s="177"/>
    </row>
    <row r="5" spans="1:10" ht="15" thickBot="1" x14ac:dyDescent="0.35">
      <c r="A5" s="259"/>
      <c r="B5" s="54"/>
      <c r="C5" s="9"/>
      <c r="D5" s="9"/>
      <c r="E5" s="56"/>
      <c r="F5" s="74"/>
      <c r="G5" s="74"/>
      <c r="H5" s="107"/>
      <c r="I5" s="107"/>
      <c r="J5" s="117"/>
    </row>
    <row r="6" spans="1:10" ht="16.2" thickTop="1" x14ac:dyDescent="0.3">
      <c r="A6" s="147"/>
      <c r="B6" s="148"/>
      <c r="C6" s="185"/>
      <c r="D6" s="185"/>
      <c r="E6" s="185"/>
      <c r="F6" s="185"/>
      <c r="G6" s="186"/>
      <c r="H6" s="185"/>
      <c r="I6" s="148"/>
    </row>
  </sheetData>
  <mergeCells count="2">
    <mergeCell ref="A2:A3"/>
    <mergeCell ref="A4:A5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50D3-C232-472C-BEF2-95633D4106DF}">
  <dimension ref="A1:J7"/>
  <sheetViews>
    <sheetView workbookViewId="0">
      <selection activeCell="L12" sqref="L12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15" thickBot="1" x14ac:dyDescent="0.35"/>
    <row r="2" spans="1:10" ht="22.2" thickTop="1" thickBot="1" x14ac:dyDescent="0.45">
      <c r="A2" s="113" t="s">
        <v>52</v>
      </c>
      <c r="B2" s="114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115" t="s">
        <v>26</v>
      </c>
      <c r="J2" s="116" t="s">
        <v>27</v>
      </c>
    </row>
    <row r="3" spans="1:10" ht="15" thickTop="1" x14ac:dyDescent="0.3">
      <c r="A3" s="253">
        <v>43709</v>
      </c>
      <c r="B3" s="58">
        <v>13.39</v>
      </c>
      <c r="C3" s="51">
        <v>7</v>
      </c>
      <c r="D3" s="51">
        <v>3</v>
      </c>
      <c r="E3" s="51">
        <v>27</v>
      </c>
      <c r="F3" s="51">
        <v>129</v>
      </c>
      <c r="G3" s="52">
        <v>11.8</v>
      </c>
      <c r="H3" s="53">
        <v>1800</v>
      </c>
      <c r="I3" s="120"/>
      <c r="J3" s="121"/>
    </row>
    <row r="4" spans="1:10" ht="15" thickBot="1" x14ac:dyDescent="0.35">
      <c r="A4" s="254"/>
      <c r="B4" s="168"/>
      <c r="C4" s="169"/>
      <c r="D4" s="169"/>
      <c r="E4" s="179">
        <v>6</v>
      </c>
      <c r="F4" s="180">
        <v>4</v>
      </c>
      <c r="G4" s="181">
        <v>8</v>
      </c>
      <c r="H4" s="187">
        <v>5</v>
      </c>
      <c r="I4" s="172"/>
      <c r="J4" s="173"/>
    </row>
    <row r="5" spans="1:10" ht="15" thickTop="1" x14ac:dyDescent="0.3">
      <c r="A5" s="255">
        <v>43616</v>
      </c>
      <c r="B5" s="58"/>
      <c r="C5" s="137">
        <v>12</v>
      </c>
      <c r="D5" s="137">
        <v>5</v>
      </c>
      <c r="E5" s="137">
        <v>32</v>
      </c>
      <c r="F5" s="138">
        <v>150</v>
      </c>
      <c r="G5" s="142">
        <v>11.56</v>
      </c>
      <c r="H5" s="138">
        <v>1900</v>
      </c>
      <c r="I5" s="176"/>
      <c r="J5" s="177"/>
    </row>
    <row r="6" spans="1:10" ht="15" thickBot="1" x14ac:dyDescent="0.35">
      <c r="A6" s="254"/>
      <c r="B6" s="127"/>
      <c r="C6" s="139"/>
      <c r="D6" s="139"/>
      <c r="E6" s="140">
        <v>6</v>
      </c>
      <c r="F6" s="141">
        <v>6</v>
      </c>
      <c r="G6" s="140">
        <v>8</v>
      </c>
      <c r="H6" s="144">
        <v>5</v>
      </c>
      <c r="I6" s="107"/>
      <c r="J6" s="117"/>
    </row>
    <row r="7" spans="1:10" ht="16.2" thickTop="1" x14ac:dyDescent="0.3">
      <c r="A7" s="147"/>
      <c r="B7" s="148"/>
      <c r="C7" s="185"/>
      <c r="D7" s="185"/>
      <c r="E7" s="185"/>
      <c r="F7" s="185"/>
      <c r="G7" s="186"/>
      <c r="H7" s="185"/>
    </row>
  </sheetData>
  <mergeCells count="2">
    <mergeCell ref="A3:A4"/>
    <mergeCell ref="A5:A6"/>
  </mergeCells>
  <pageMargins left="0.7" right="0.7" top="0.78740157499999996" bottom="0.78740157499999996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47CA-5261-4EC2-B633-6CC716A04FC9}">
  <dimension ref="A1:J7"/>
  <sheetViews>
    <sheetView workbookViewId="0">
      <selection activeCell="N11" sqref="N11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47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19.850000000000001</v>
      </c>
      <c r="C2" s="51">
        <v>4</v>
      </c>
      <c r="D2" s="51">
        <v>3</v>
      </c>
      <c r="E2" s="51">
        <v>29</v>
      </c>
      <c r="F2" s="51">
        <v>170</v>
      </c>
      <c r="G2" s="52">
        <v>12.4</v>
      </c>
      <c r="H2" s="53">
        <v>1640</v>
      </c>
      <c r="I2" s="120"/>
      <c r="J2" s="121"/>
    </row>
    <row r="3" spans="1:10" ht="15" thickBot="1" x14ac:dyDescent="0.35">
      <c r="A3" s="254"/>
      <c r="B3" s="54"/>
      <c r="C3" s="9"/>
      <c r="D3" s="9"/>
      <c r="E3" s="55">
        <v>6</v>
      </c>
      <c r="F3" s="75">
        <v>9</v>
      </c>
      <c r="G3" s="72">
        <v>7</v>
      </c>
      <c r="H3" s="57">
        <v>4</v>
      </c>
      <c r="I3" s="122"/>
      <c r="J3" s="123"/>
    </row>
    <row r="4" spans="1:10" ht="15" thickTop="1" x14ac:dyDescent="0.3">
      <c r="A4" s="255">
        <v>43495</v>
      </c>
      <c r="B4" s="58"/>
      <c r="C4" s="51">
        <v>53</v>
      </c>
      <c r="D4" s="51">
        <v>4</v>
      </c>
      <c r="E4" s="51">
        <v>52</v>
      </c>
      <c r="F4" s="53">
        <v>183</v>
      </c>
      <c r="G4" s="52">
        <v>11.55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74">
        <v>10</v>
      </c>
      <c r="F5" s="125">
        <v>10</v>
      </c>
      <c r="G5" s="75">
        <v>9</v>
      </c>
      <c r="H5" s="107"/>
      <c r="I5" s="107"/>
      <c r="J5" s="117"/>
    </row>
    <row r="6" spans="1:10" ht="16.2" customHeight="1" thickTop="1" x14ac:dyDescent="0.3">
      <c r="A6" s="256">
        <v>43616</v>
      </c>
      <c r="B6" s="58">
        <v>16.489999999999998</v>
      </c>
      <c r="C6" s="137">
        <v>12</v>
      </c>
      <c r="D6" s="137">
        <v>4</v>
      </c>
      <c r="E6" s="137">
        <v>30</v>
      </c>
      <c r="F6" s="137">
        <v>178</v>
      </c>
      <c r="G6" s="142">
        <v>11.48</v>
      </c>
      <c r="H6" s="137">
        <v>1860</v>
      </c>
      <c r="I6" s="176"/>
      <c r="J6" s="177"/>
    </row>
    <row r="7" spans="1:10" ht="15" thickBot="1" x14ac:dyDescent="0.35">
      <c r="A7" s="257"/>
      <c r="B7" s="54"/>
      <c r="C7" s="139"/>
      <c r="D7" s="139"/>
      <c r="E7" s="140">
        <v>6</v>
      </c>
      <c r="F7" s="140">
        <v>9</v>
      </c>
      <c r="G7" s="140">
        <v>8</v>
      </c>
      <c r="H7" s="140">
        <v>4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369D5-0301-45BE-BA4F-771441F38246}">
  <dimension ref="A1:J7"/>
  <sheetViews>
    <sheetView workbookViewId="0">
      <selection activeCell="N11" sqref="N11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48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17.760000000000002</v>
      </c>
      <c r="C2" s="51">
        <v>5</v>
      </c>
      <c r="D2" s="51">
        <v>3</v>
      </c>
      <c r="E2" s="51">
        <v>35</v>
      </c>
      <c r="F2" s="51">
        <v>158</v>
      </c>
      <c r="G2" s="52">
        <v>14.1</v>
      </c>
      <c r="H2" s="53">
        <v>1810</v>
      </c>
      <c r="I2" s="120"/>
      <c r="J2" s="121"/>
    </row>
    <row r="3" spans="1:10" ht="15" thickBot="1" x14ac:dyDescent="0.35">
      <c r="A3" s="254"/>
      <c r="B3" s="78"/>
      <c r="C3" s="9"/>
      <c r="D3" s="9"/>
      <c r="E3" s="72">
        <v>7</v>
      </c>
      <c r="F3" s="56">
        <v>8</v>
      </c>
      <c r="G3" s="79">
        <v>3</v>
      </c>
      <c r="H3" s="73">
        <v>5</v>
      </c>
      <c r="I3" s="122"/>
      <c r="J3" s="123"/>
    </row>
    <row r="4" spans="1:10" ht="15" thickTop="1" x14ac:dyDescent="0.3">
      <c r="A4" s="255">
        <v>43495</v>
      </c>
      <c r="B4" s="58"/>
      <c r="C4" s="51">
        <v>59</v>
      </c>
      <c r="D4" s="51">
        <v>5</v>
      </c>
      <c r="E4" s="51">
        <v>32</v>
      </c>
      <c r="F4" s="53">
        <v>190</v>
      </c>
      <c r="G4" s="96">
        <v>12.59</v>
      </c>
      <c r="H4" s="118"/>
      <c r="I4" s="118"/>
      <c r="J4" s="119"/>
    </row>
    <row r="5" spans="1:10" ht="15" thickBot="1" x14ac:dyDescent="0.35">
      <c r="A5" s="254"/>
      <c r="B5" s="78"/>
      <c r="C5" s="9"/>
      <c r="D5" s="9"/>
      <c r="E5" s="72">
        <v>7</v>
      </c>
      <c r="F5" s="125">
        <v>10</v>
      </c>
      <c r="G5" s="55">
        <v>6</v>
      </c>
      <c r="H5" s="107"/>
      <c r="I5" s="107"/>
      <c r="J5" s="117"/>
    </row>
    <row r="6" spans="1:10" ht="15" thickTop="1" x14ac:dyDescent="0.3">
      <c r="A6" s="266"/>
      <c r="B6" s="188"/>
      <c r="C6" s="176"/>
      <c r="D6" s="176"/>
      <c r="E6" s="176"/>
      <c r="F6" s="176"/>
      <c r="G6" s="176"/>
      <c r="H6" s="176"/>
      <c r="I6" s="176"/>
      <c r="J6" s="177"/>
    </row>
    <row r="7" spans="1:10" ht="15" thickBot="1" x14ac:dyDescent="0.35">
      <c r="A7" s="267"/>
      <c r="B7" s="106"/>
      <c r="C7" s="107"/>
      <c r="D7" s="107"/>
      <c r="E7" s="107"/>
      <c r="F7" s="107"/>
      <c r="G7" s="107"/>
      <c r="H7" s="107"/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B9C8-4ABE-4F05-B141-740673BF018E}">
  <dimension ref="A1:J7"/>
  <sheetViews>
    <sheetView workbookViewId="0">
      <selection activeCell="N12" sqref="N12"/>
    </sheetView>
  </sheetViews>
  <sheetFormatPr defaultRowHeight="14.4" x14ac:dyDescent="0.3"/>
  <cols>
    <col min="1" max="1" width="23.33203125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49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x14ac:dyDescent="0.3">
      <c r="A2" s="253">
        <v>43344</v>
      </c>
      <c r="B2" s="81">
        <v>11.16</v>
      </c>
      <c r="C2" s="82">
        <v>46</v>
      </c>
      <c r="D2" s="82">
        <v>6</v>
      </c>
      <c r="E2" s="82">
        <v>32</v>
      </c>
      <c r="F2" s="82">
        <v>151</v>
      </c>
      <c r="G2" s="83">
        <v>11.5</v>
      </c>
      <c r="H2" s="84">
        <v>1800</v>
      </c>
      <c r="I2" s="120"/>
      <c r="J2" s="121"/>
    </row>
    <row r="3" spans="1:10" ht="15" thickBot="1" x14ac:dyDescent="0.35">
      <c r="A3" s="254"/>
      <c r="B3" s="78"/>
      <c r="C3" s="9"/>
      <c r="D3" s="9"/>
      <c r="E3" s="72">
        <v>7</v>
      </c>
      <c r="F3" s="72">
        <v>7</v>
      </c>
      <c r="G3" s="75">
        <v>9</v>
      </c>
      <c r="H3" s="73">
        <v>5</v>
      </c>
      <c r="I3" s="122"/>
      <c r="J3" s="123"/>
    </row>
    <row r="4" spans="1:10" ht="15" customHeight="1" x14ac:dyDescent="0.3">
      <c r="A4" s="256">
        <v>43495</v>
      </c>
      <c r="B4" s="81"/>
      <c r="C4" s="82">
        <v>52</v>
      </c>
      <c r="D4" s="82">
        <v>9</v>
      </c>
      <c r="E4" s="82">
        <v>39</v>
      </c>
      <c r="F4" s="84">
        <v>204</v>
      </c>
      <c r="G4" s="83">
        <v>10.98</v>
      </c>
      <c r="H4" s="118"/>
      <c r="I4" s="118"/>
      <c r="J4" s="119"/>
    </row>
    <row r="5" spans="1:10" ht="15" customHeight="1" thickBot="1" x14ac:dyDescent="0.35">
      <c r="A5" s="257"/>
      <c r="B5" s="78"/>
      <c r="C5" s="9"/>
      <c r="D5" s="9"/>
      <c r="E5" s="56">
        <v>8</v>
      </c>
      <c r="F5" s="125">
        <v>10</v>
      </c>
      <c r="G5" s="74">
        <v>10</v>
      </c>
      <c r="H5" s="107"/>
      <c r="I5" s="107"/>
      <c r="J5" s="117"/>
    </row>
    <row r="6" spans="1:10" ht="15.6" customHeight="1" thickTop="1" x14ac:dyDescent="0.3">
      <c r="A6" s="264">
        <v>43634</v>
      </c>
      <c r="B6" s="175">
        <v>15.57</v>
      </c>
      <c r="C6" s="176"/>
      <c r="D6" s="176"/>
      <c r="E6" s="176"/>
      <c r="F6" s="176"/>
      <c r="G6" s="176"/>
      <c r="H6" s="176"/>
      <c r="I6" s="176"/>
      <c r="J6" s="177"/>
    </row>
    <row r="7" spans="1:10" ht="15" thickBot="1" x14ac:dyDescent="0.35">
      <c r="A7" s="265"/>
      <c r="B7" s="106"/>
      <c r="C7" s="107"/>
      <c r="D7" s="107"/>
      <c r="E7" s="107"/>
      <c r="F7" s="107"/>
      <c r="G7" s="107"/>
      <c r="H7" s="107"/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0FC4-A81A-4E99-9FBD-0E64CE063BBF}">
  <dimension ref="A1:J7"/>
  <sheetViews>
    <sheetView workbookViewId="0">
      <selection activeCell="J14" sqref="J14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50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80">
        <v>12.72</v>
      </c>
      <c r="C2" s="51">
        <v>21</v>
      </c>
      <c r="D2" s="51">
        <v>3</v>
      </c>
      <c r="E2" s="51">
        <v>29</v>
      </c>
      <c r="F2" s="51">
        <v>170</v>
      </c>
      <c r="G2" s="52">
        <v>11.2</v>
      </c>
      <c r="H2" s="53">
        <v>2070</v>
      </c>
      <c r="I2" s="120"/>
      <c r="J2" s="121"/>
    </row>
    <row r="3" spans="1:10" ht="15" thickBot="1" x14ac:dyDescent="0.35">
      <c r="A3" s="254"/>
      <c r="B3" s="78"/>
      <c r="C3" s="9"/>
      <c r="D3" s="9"/>
      <c r="E3" s="55">
        <v>6</v>
      </c>
      <c r="F3" s="75">
        <v>9</v>
      </c>
      <c r="G3" s="74">
        <v>10</v>
      </c>
      <c r="H3" s="76">
        <v>6</v>
      </c>
      <c r="I3" s="122"/>
      <c r="J3" s="123"/>
    </row>
    <row r="4" spans="1:10" x14ac:dyDescent="0.3">
      <c r="A4" s="255">
        <v>43495</v>
      </c>
      <c r="B4" s="81"/>
      <c r="C4" s="82">
        <v>52</v>
      </c>
      <c r="D4" s="82">
        <v>9</v>
      </c>
      <c r="E4" s="82">
        <v>39</v>
      </c>
      <c r="F4" s="84">
        <v>204</v>
      </c>
      <c r="G4" s="83">
        <v>10.98</v>
      </c>
      <c r="H4" s="118"/>
      <c r="I4" s="118"/>
      <c r="J4" s="119"/>
    </row>
    <row r="5" spans="1:10" ht="15" thickBot="1" x14ac:dyDescent="0.35">
      <c r="A5" s="254"/>
      <c r="B5" s="78"/>
      <c r="C5" s="9"/>
      <c r="D5" s="9"/>
      <c r="E5" s="56">
        <v>8</v>
      </c>
      <c r="F5" s="125">
        <v>10</v>
      </c>
      <c r="G5" s="74">
        <v>10</v>
      </c>
      <c r="H5" s="107"/>
      <c r="I5" s="107"/>
      <c r="J5" s="117"/>
    </row>
    <row r="6" spans="1:10" ht="16.2" customHeight="1" thickTop="1" x14ac:dyDescent="0.3">
      <c r="A6" s="256">
        <v>43616</v>
      </c>
      <c r="B6" s="80">
        <v>12.02</v>
      </c>
      <c r="C6" s="137">
        <v>30</v>
      </c>
      <c r="D6" s="137">
        <v>4</v>
      </c>
      <c r="E6" s="137">
        <v>33</v>
      </c>
      <c r="F6" s="137">
        <v>171</v>
      </c>
      <c r="G6" s="142">
        <v>10.58</v>
      </c>
      <c r="H6" s="137">
        <v>2220</v>
      </c>
      <c r="I6" s="176"/>
      <c r="J6" s="177"/>
    </row>
    <row r="7" spans="1:10" ht="15" thickBot="1" x14ac:dyDescent="0.35">
      <c r="A7" s="257"/>
      <c r="B7" s="78"/>
      <c r="C7" s="139"/>
      <c r="D7" s="139"/>
      <c r="E7" s="140">
        <v>6</v>
      </c>
      <c r="F7" s="140">
        <v>8</v>
      </c>
      <c r="G7" s="140">
        <v>10</v>
      </c>
      <c r="H7" s="140">
        <v>6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0"/>
  <sheetViews>
    <sheetView topLeftCell="A9" zoomScale="80" zoomScaleNormal="80" workbookViewId="0">
      <selection activeCell="B34" sqref="B34:H34"/>
    </sheetView>
  </sheetViews>
  <sheetFormatPr defaultRowHeight="14.4" x14ac:dyDescent="0.3"/>
  <cols>
    <col min="6" max="6" width="11.77734375" customWidth="1"/>
    <col min="7" max="7" width="10.6640625" customWidth="1"/>
    <col min="8" max="8" width="9.77734375" customWidth="1"/>
    <col min="9" max="9" width="9" customWidth="1"/>
    <col min="10" max="10" width="17.6640625" customWidth="1"/>
    <col min="13" max="13" width="24.21875" customWidth="1"/>
  </cols>
  <sheetData>
    <row r="1" spans="1:13" ht="15.6" thickTop="1" thickBot="1" x14ac:dyDescent="0.35">
      <c r="A1" s="30">
        <v>43344</v>
      </c>
      <c r="B1" s="34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35" t="s">
        <v>26</v>
      </c>
      <c r="J1" s="36" t="s">
        <v>27</v>
      </c>
    </row>
    <row r="2" spans="1:13" s="1" customFormat="1" ht="15.6" thickTop="1" thickBot="1" x14ac:dyDescent="0.35">
      <c r="A2" s="31" t="s">
        <v>19</v>
      </c>
      <c r="B2" s="46">
        <v>14.37</v>
      </c>
      <c r="C2" s="2">
        <v>28</v>
      </c>
      <c r="D2" s="2">
        <v>3</v>
      </c>
      <c r="E2" s="2">
        <v>31</v>
      </c>
      <c r="F2" s="2">
        <v>175</v>
      </c>
      <c r="G2" s="47">
        <v>11.4</v>
      </c>
      <c r="H2" s="48">
        <v>1830</v>
      </c>
      <c r="I2" s="218">
        <f>(H3+G3+F3+E3)/4</f>
        <v>7.25</v>
      </c>
      <c r="J2" s="220" t="s">
        <v>31</v>
      </c>
    </row>
    <row r="3" spans="1:13" ht="15.6" thickTop="1" thickBot="1" x14ac:dyDescent="0.35">
      <c r="A3" s="32" t="s">
        <v>25</v>
      </c>
      <c r="B3" s="49"/>
      <c r="C3" s="5"/>
      <c r="D3" s="5"/>
      <c r="E3" s="37">
        <v>6</v>
      </c>
      <c r="F3" s="38">
        <v>9</v>
      </c>
      <c r="G3" s="38">
        <v>9</v>
      </c>
      <c r="H3" s="44">
        <v>5</v>
      </c>
      <c r="I3" s="226"/>
      <c r="J3" s="221"/>
    </row>
    <row r="4" spans="1:13" s="1" customFormat="1" ht="15" thickTop="1" x14ac:dyDescent="0.3">
      <c r="A4" s="31" t="s">
        <v>17</v>
      </c>
      <c r="B4" s="50">
        <v>16</v>
      </c>
      <c r="C4" s="51">
        <v>5</v>
      </c>
      <c r="D4" s="51">
        <v>3</v>
      </c>
      <c r="E4" s="51">
        <v>31</v>
      </c>
      <c r="F4" s="51">
        <v>160</v>
      </c>
      <c r="G4" s="52">
        <v>12.8</v>
      </c>
      <c r="H4" s="53">
        <v>1640</v>
      </c>
      <c r="I4" s="215">
        <f>(H5+G5+F5+E5)/4</f>
        <v>6</v>
      </c>
      <c r="J4" s="222" t="s">
        <v>32</v>
      </c>
      <c r="L4" s="20">
        <v>1</v>
      </c>
      <c r="M4" s="20" t="s">
        <v>34</v>
      </c>
    </row>
    <row r="5" spans="1:13" ht="15" thickBot="1" x14ac:dyDescent="0.35">
      <c r="A5" s="32" t="s">
        <v>25</v>
      </c>
      <c r="B5" s="54"/>
      <c r="C5" s="9"/>
      <c r="D5" s="9"/>
      <c r="E5" s="55">
        <v>6</v>
      </c>
      <c r="F5" s="56">
        <v>8</v>
      </c>
      <c r="G5" s="55">
        <v>6</v>
      </c>
      <c r="H5" s="57">
        <v>4</v>
      </c>
      <c r="I5" s="216"/>
      <c r="J5" s="223"/>
      <c r="L5" s="21">
        <v>2</v>
      </c>
      <c r="M5" s="21" t="s">
        <v>34</v>
      </c>
    </row>
    <row r="6" spans="1:13" s="1" customFormat="1" ht="15" thickTop="1" x14ac:dyDescent="0.3">
      <c r="A6" s="31" t="s">
        <v>22</v>
      </c>
      <c r="B6" s="58">
        <v>16.52</v>
      </c>
      <c r="C6" s="51">
        <v>5</v>
      </c>
      <c r="D6" s="51">
        <v>4</v>
      </c>
      <c r="E6" s="51">
        <v>21</v>
      </c>
      <c r="F6" s="51">
        <v>136</v>
      </c>
      <c r="G6" s="52">
        <v>12.6</v>
      </c>
      <c r="H6" s="53">
        <v>2220</v>
      </c>
      <c r="I6" s="215">
        <f>(H7+G7+F7+E7)/4</f>
        <v>5.5</v>
      </c>
      <c r="J6" s="222" t="s">
        <v>32</v>
      </c>
      <c r="L6" s="22">
        <v>3</v>
      </c>
      <c r="M6" s="22" t="s">
        <v>33</v>
      </c>
    </row>
    <row r="7" spans="1:13" ht="15" thickBot="1" x14ac:dyDescent="0.35">
      <c r="A7" s="32" t="s">
        <v>25</v>
      </c>
      <c r="B7" s="62"/>
      <c r="C7" s="63"/>
      <c r="D7" s="63"/>
      <c r="E7" s="64">
        <v>4</v>
      </c>
      <c r="F7" s="65">
        <v>5</v>
      </c>
      <c r="G7" s="66">
        <v>6</v>
      </c>
      <c r="H7" s="67">
        <v>7</v>
      </c>
      <c r="I7" s="225"/>
      <c r="J7" s="224"/>
      <c r="L7" s="23">
        <v>4</v>
      </c>
      <c r="M7" s="23" t="s">
        <v>33</v>
      </c>
    </row>
    <row r="8" spans="1:13" s="1" customFormat="1" ht="15" thickTop="1" x14ac:dyDescent="0.3">
      <c r="A8" s="31" t="s">
        <v>16</v>
      </c>
      <c r="B8" s="68">
        <v>16.62</v>
      </c>
      <c r="C8" s="69">
        <v>7</v>
      </c>
      <c r="D8" s="69">
        <v>3</v>
      </c>
      <c r="E8" s="69">
        <v>29</v>
      </c>
      <c r="F8" s="69">
        <v>137</v>
      </c>
      <c r="G8" s="70">
        <v>12.4</v>
      </c>
      <c r="H8" s="71">
        <v>1830</v>
      </c>
      <c r="I8" s="225">
        <f>(H9+G9+F9+E9)/4</f>
        <v>5.75</v>
      </c>
      <c r="J8" s="224" t="s">
        <v>32</v>
      </c>
      <c r="L8" s="24">
        <v>5</v>
      </c>
      <c r="M8" s="24" t="s">
        <v>32</v>
      </c>
    </row>
    <row r="9" spans="1:13" ht="15" thickBot="1" x14ac:dyDescent="0.35">
      <c r="A9" s="32" t="s">
        <v>25</v>
      </c>
      <c r="B9" s="54"/>
      <c r="C9" s="9"/>
      <c r="D9" s="9"/>
      <c r="E9" s="55">
        <v>6</v>
      </c>
      <c r="F9" s="60">
        <v>5</v>
      </c>
      <c r="G9" s="72">
        <v>7</v>
      </c>
      <c r="H9" s="73">
        <v>5</v>
      </c>
      <c r="I9" s="216"/>
      <c r="J9" s="223"/>
      <c r="L9" s="25">
        <v>6</v>
      </c>
      <c r="M9" s="25" t="s">
        <v>32</v>
      </c>
    </row>
    <row r="10" spans="1:13" s="1" customFormat="1" ht="15" thickTop="1" x14ac:dyDescent="0.3">
      <c r="A10" s="31" t="s">
        <v>12</v>
      </c>
      <c r="B10" s="58">
        <v>12.08</v>
      </c>
      <c r="C10" s="51">
        <v>14</v>
      </c>
      <c r="D10" s="51">
        <v>2</v>
      </c>
      <c r="E10" s="51">
        <v>27</v>
      </c>
      <c r="F10" s="51">
        <v>129</v>
      </c>
      <c r="G10" s="52">
        <v>11.9</v>
      </c>
      <c r="H10" s="53">
        <v>1800</v>
      </c>
      <c r="I10" s="215">
        <f>(H11+G11+F11+E11)/4</f>
        <v>5.75</v>
      </c>
      <c r="J10" s="222" t="s">
        <v>32</v>
      </c>
      <c r="L10" s="29">
        <v>7</v>
      </c>
      <c r="M10" s="29" t="s">
        <v>31</v>
      </c>
    </row>
    <row r="11" spans="1:13" ht="15" thickBot="1" x14ac:dyDescent="0.35">
      <c r="A11" s="32" t="s">
        <v>25</v>
      </c>
      <c r="B11" s="54"/>
      <c r="C11" s="9"/>
      <c r="D11" s="9"/>
      <c r="E11" s="55">
        <v>6</v>
      </c>
      <c r="F11" s="59">
        <v>4</v>
      </c>
      <c r="G11" s="56">
        <v>8</v>
      </c>
      <c r="H11" s="73">
        <v>5</v>
      </c>
      <c r="I11" s="216"/>
      <c r="J11" s="223"/>
      <c r="L11" s="27">
        <v>8</v>
      </c>
      <c r="M11" s="27" t="s">
        <v>31</v>
      </c>
    </row>
    <row r="12" spans="1:13" s="1" customFormat="1" ht="15" thickTop="1" x14ac:dyDescent="0.3">
      <c r="A12" s="31" t="s">
        <v>14</v>
      </c>
      <c r="B12" s="58">
        <v>14.3</v>
      </c>
      <c r="C12" s="51">
        <v>25</v>
      </c>
      <c r="D12" s="51">
        <v>3</v>
      </c>
      <c r="E12" s="51">
        <v>28</v>
      </c>
      <c r="F12" s="51">
        <v>158</v>
      </c>
      <c r="G12" s="52">
        <v>11.2</v>
      </c>
      <c r="H12" s="53">
        <v>2300</v>
      </c>
      <c r="I12" s="215">
        <f>(H13+G13+F13+E13)/4</f>
        <v>7.75</v>
      </c>
      <c r="J12" s="229" t="s">
        <v>31</v>
      </c>
      <c r="L12" s="26">
        <v>9</v>
      </c>
      <c r="M12" s="26" t="s">
        <v>35</v>
      </c>
    </row>
    <row r="13" spans="1:13" ht="15" thickBot="1" x14ac:dyDescent="0.35">
      <c r="A13" s="32" t="s">
        <v>25</v>
      </c>
      <c r="B13" s="54"/>
      <c r="C13" s="9"/>
      <c r="D13" s="9"/>
      <c r="E13" s="55">
        <v>6</v>
      </c>
      <c r="F13" s="56">
        <v>8</v>
      </c>
      <c r="G13" s="74">
        <v>10</v>
      </c>
      <c r="H13" s="61">
        <v>7</v>
      </c>
      <c r="I13" s="216"/>
      <c r="J13" s="230"/>
      <c r="L13" s="28">
        <v>10</v>
      </c>
      <c r="M13" s="28" t="s">
        <v>35</v>
      </c>
    </row>
    <row r="14" spans="1:13" s="1" customFormat="1" ht="15" thickTop="1" x14ac:dyDescent="0.3">
      <c r="A14" s="31" t="s">
        <v>21</v>
      </c>
      <c r="B14" s="58">
        <v>16.86</v>
      </c>
      <c r="C14" s="51">
        <v>7</v>
      </c>
      <c r="D14" s="51">
        <v>3</v>
      </c>
      <c r="E14" s="51">
        <v>33</v>
      </c>
      <c r="F14" s="51">
        <v>188</v>
      </c>
      <c r="G14" s="52">
        <v>11.2</v>
      </c>
      <c r="H14" s="53">
        <v>1740</v>
      </c>
      <c r="I14" s="215">
        <f>(H15+G15+F15+E15)/4</f>
        <v>7.75</v>
      </c>
      <c r="J14" s="229" t="s">
        <v>31</v>
      </c>
    </row>
    <row r="15" spans="1:13" ht="15" thickBot="1" x14ac:dyDescent="0.35">
      <c r="A15" s="32" t="s">
        <v>25</v>
      </c>
      <c r="B15" s="54"/>
      <c r="C15" s="9"/>
      <c r="D15" s="9"/>
      <c r="E15" s="72">
        <v>7</v>
      </c>
      <c r="F15" s="74">
        <v>10</v>
      </c>
      <c r="G15" s="74">
        <v>10</v>
      </c>
      <c r="H15" s="57">
        <v>4</v>
      </c>
      <c r="I15" s="216"/>
      <c r="J15" s="230"/>
    </row>
    <row r="16" spans="1:13" s="1" customFormat="1" ht="15" thickTop="1" x14ac:dyDescent="0.3">
      <c r="A16" s="31" t="s">
        <v>20</v>
      </c>
      <c r="B16" s="58">
        <v>16.760000000000002</v>
      </c>
      <c r="C16" s="51">
        <v>5</v>
      </c>
      <c r="D16" s="51">
        <v>4</v>
      </c>
      <c r="E16" s="51">
        <v>31</v>
      </c>
      <c r="F16" s="51">
        <v>130</v>
      </c>
      <c r="G16" s="52">
        <v>12.4</v>
      </c>
      <c r="H16" s="53">
        <v>1830</v>
      </c>
      <c r="I16" s="215">
        <f>(H17+G17+F17+E17)/4</f>
        <v>5.25</v>
      </c>
      <c r="J16" s="231" t="s">
        <v>32</v>
      </c>
    </row>
    <row r="17" spans="1:10" ht="15" thickBot="1" x14ac:dyDescent="0.35">
      <c r="A17" s="32" t="s">
        <v>25</v>
      </c>
      <c r="B17" s="54"/>
      <c r="C17" s="9"/>
      <c r="D17" s="9"/>
      <c r="E17" s="55">
        <v>6</v>
      </c>
      <c r="F17" s="59">
        <v>4</v>
      </c>
      <c r="G17" s="72">
        <v>7</v>
      </c>
      <c r="H17" s="57">
        <v>4</v>
      </c>
      <c r="I17" s="216"/>
      <c r="J17" s="232"/>
    </row>
    <row r="18" spans="1:10" s="1" customFormat="1" ht="15" thickTop="1" x14ac:dyDescent="0.3">
      <c r="A18" s="31" t="s">
        <v>8</v>
      </c>
      <c r="B18" s="58">
        <v>13.89</v>
      </c>
      <c r="C18" s="51">
        <v>7</v>
      </c>
      <c r="D18" s="51">
        <v>6</v>
      </c>
      <c r="E18" s="51">
        <v>41</v>
      </c>
      <c r="F18" s="51">
        <v>132</v>
      </c>
      <c r="G18" s="52">
        <v>11.1</v>
      </c>
      <c r="H18" s="53">
        <v>2050</v>
      </c>
      <c r="I18" s="215">
        <f>(H19+G19+F19+E19)/4</f>
        <v>7.5</v>
      </c>
      <c r="J18" s="229" t="s">
        <v>31</v>
      </c>
    </row>
    <row r="19" spans="1:10" ht="15" thickBot="1" x14ac:dyDescent="0.35">
      <c r="A19" s="32" t="s">
        <v>25</v>
      </c>
      <c r="B19" s="54"/>
      <c r="C19" s="9"/>
      <c r="D19" s="9"/>
      <c r="E19" s="75">
        <v>9</v>
      </c>
      <c r="F19" s="60">
        <v>5</v>
      </c>
      <c r="G19" s="74">
        <v>10</v>
      </c>
      <c r="H19" s="76">
        <v>6</v>
      </c>
      <c r="I19" s="216"/>
      <c r="J19" s="230"/>
    </row>
    <row r="20" spans="1:10" s="1" customFormat="1" ht="15" thickTop="1" x14ac:dyDescent="0.3">
      <c r="A20" s="31" t="s">
        <v>18</v>
      </c>
      <c r="B20" s="58">
        <v>16.46</v>
      </c>
      <c r="C20" s="51">
        <v>8</v>
      </c>
      <c r="D20" s="51">
        <v>4</v>
      </c>
      <c r="E20" s="51" t="s">
        <v>24</v>
      </c>
      <c r="F20" s="51">
        <v>126</v>
      </c>
      <c r="G20" s="52">
        <v>13.8</v>
      </c>
      <c r="H20" s="53" t="s">
        <v>24</v>
      </c>
      <c r="I20" s="215">
        <v>4</v>
      </c>
      <c r="J20" s="231" t="s">
        <v>33</v>
      </c>
    </row>
    <row r="21" spans="1:10" ht="15" thickBot="1" x14ac:dyDescent="0.35">
      <c r="A21" s="32" t="s">
        <v>25</v>
      </c>
      <c r="B21" s="54"/>
      <c r="C21" s="9"/>
      <c r="D21" s="9"/>
      <c r="E21" s="9"/>
      <c r="F21" s="59">
        <v>4</v>
      </c>
      <c r="G21" s="59">
        <v>4</v>
      </c>
      <c r="H21" s="77"/>
      <c r="I21" s="216"/>
      <c r="J21" s="232"/>
    </row>
    <row r="22" spans="1:10" s="1" customFormat="1" ht="15" thickTop="1" x14ac:dyDescent="0.3">
      <c r="A22" s="31" t="s">
        <v>10</v>
      </c>
      <c r="B22" s="58">
        <v>13.39</v>
      </c>
      <c r="C22" s="51">
        <v>7</v>
      </c>
      <c r="D22" s="51">
        <v>3</v>
      </c>
      <c r="E22" s="51">
        <v>27</v>
      </c>
      <c r="F22" s="51">
        <v>129</v>
      </c>
      <c r="G22" s="52">
        <v>11.8</v>
      </c>
      <c r="H22" s="53">
        <v>1800</v>
      </c>
      <c r="I22" s="215">
        <f>(H23+G23+F23+E23)/4</f>
        <v>5.75</v>
      </c>
      <c r="J22" s="222" t="s">
        <v>32</v>
      </c>
    </row>
    <row r="23" spans="1:10" ht="15" thickBot="1" x14ac:dyDescent="0.35">
      <c r="A23" s="32" t="s">
        <v>25</v>
      </c>
      <c r="B23" s="54"/>
      <c r="C23" s="9"/>
      <c r="D23" s="9"/>
      <c r="E23" s="55">
        <v>6</v>
      </c>
      <c r="F23" s="59">
        <v>4</v>
      </c>
      <c r="G23" s="56">
        <v>8</v>
      </c>
      <c r="H23" s="77">
        <v>5</v>
      </c>
      <c r="I23" s="216"/>
      <c r="J23" s="223"/>
    </row>
    <row r="24" spans="1:10" s="1" customFormat="1" ht="15" thickTop="1" x14ac:dyDescent="0.3">
      <c r="A24" s="31" t="s">
        <v>23</v>
      </c>
      <c r="B24" s="58">
        <v>19.850000000000001</v>
      </c>
      <c r="C24" s="51">
        <v>4</v>
      </c>
      <c r="D24" s="51">
        <v>3</v>
      </c>
      <c r="E24" s="51">
        <v>29</v>
      </c>
      <c r="F24" s="51">
        <v>170</v>
      </c>
      <c r="G24" s="52">
        <v>12.4</v>
      </c>
      <c r="H24" s="53">
        <v>1640</v>
      </c>
      <c r="I24" s="215">
        <f>(H25+G25+F25+E25)/4</f>
        <v>6.5</v>
      </c>
      <c r="J24" s="222" t="s">
        <v>32</v>
      </c>
    </row>
    <row r="25" spans="1:10" ht="15" thickBot="1" x14ac:dyDescent="0.35">
      <c r="A25" s="32" t="s">
        <v>25</v>
      </c>
      <c r="B25" s="54"/>
      <c r="C25" s="9"/>
      <c r="D25" s="9"/>
      <c r="E25" s="55">
        <v>6</v>
      </c>
      <c r="F25" s="75">
        <v>9</v>
      </c>
      <c r="G25" s="72">
        <v>7</v>
      </c>
      <c r="H25" s="57">
        <v>4</v>
      </c>
      <c r="I25" s="216"/>
      <c r="J25" s="223"/>
    </row>
    <row r="26" spans="1:10" s="1" customFormat="1" ht="15" thickTop="1" x14ac:dyDescent="0.3">
      <c r="A26" s="31" t="s">
        <v>15</v>
      </c>
      <c r="B26" s="58">
        <v>17.760000000000002</v>
      </c>
      <c r="C26" s="51">
        <v>5</v>
      </c>
      <c r="D26" s="51">
        <v>3</v>
      </c>
      <c r="E26" s="51">
        <v>35</v>
      </c>
      <c r="F26" s="51">
        <v>158</v>
      </c>
      <c r="G26" s="52">
        <v>14.1</v>
      </c>
      <c r="H26" s="53">
        <v>1810</v>
      </c>
      <c r="I26" s="215">
        <f>(H27+G27+F27+E27)/4</f>
        <v>5.75</v>
      </c>
      <c r="J26" s="222" t="s">
        <v>32</v>
      </c>
    </row>
    <row r="27" spans="1:10" ht="15" thickBot="1" x14ac:dyDescent="0.35">
      <c r="A27" s="32" t="s">
        <v>25</v>
      </c>
      <c r="B27" s="78"/>
      <c r="C27" s="9"/>
      <c r="D27" s="9"/>
      <c r="E27" s="72">
        <v>7</v>
      </c>
      <c r="F27" s="56">
        <v>8</v>
      </c>
      <c r="G27" s="79">
        <v>3</v>
      </c>
      <c r="H27" s="73">
        <v>5</v>
      </c>
      <c r="I27" s="216"/>
      <c r="J27" s="223"/>
    </row>
    <row r="28" spans="1:10" s="1" customFormat="1" ht="15" thickTop="1" x14ac:dyDescent="0.3">
      <c r="A28" s="31" t="s">
        <v>13</v>
      </c>
      <c r="B28" s="80">
        <v>13.84</v>
      </c>
      <c r="C28" s="51">
        <v>6</v>
      </c>
      <c r="D28" s="51">
        <v>3</v>
      </c>
      <c r="E28" s="51">
        <v>31</v>
      </c>
      <c r="F28" s="51">
        <v>144</v>
      </c>
      <c r="G28" s="52">
        <v>11.3</v>
      </c>
      <c r="H28" s="53">
        <v>2230</v>
      </c>
      <c r="I28" s="215">
        <f>(H29+G29+F29+E29)/4</f>
        <v>7</v>
      </c>
      <c r="J28" s="233" t="s">
        <v>31</v>
      </c>
    </row>
    <row r="29" spans="1:10" ht="15" thickBot="1" x14ac:dyDescent="0.35">
      <c r="A29" s="32" t="s">
        <v>25</v>
      </c>
      <c r="B29" s="78"/>
      <c r="C29" s="9"/>
      <c r="D29" s="9"/>
      <c r="E29" s="55">
        <v>6</v>
      </c>
      <c r="F29" s="55">
        <v>6</v>
      </c>
      <c r="G29" s="75">
        <v>9</v>
      </c>
      <c r="H29" s="61">
        <v>7</v>
      </c>
      <c r="I29" s="216"/>
      <c r="J29" s="234"/>
    </row>
    <row r="30" spans="1:10" s="1" customFormat="1" ht="15" thickTop="1" x14ac:dyDescent="0.3">
      <c r="A30" s="31" t="s">
        <v>9</v>
      </c>
      <c r="B30" s="81">
        <v>11.16</v>
      </c>
      <c r="C30" s="82">
        <v>46</v>
      </c>
      <c r="D30" s="82">
        <v>6</v>
      </c>
      <c r="E30" s="82">
        <v>32</v>
      </c>
      <c r="F30" s="82">
        <v>151</v>
      </c>
      <c r="G30" s="83">
        <v>11.5</v>
      </c>
      <c r="H30" s="84">
        <v>1800</v>
      </c>
      <c r="I30" s="219">
        <f>(H31+G31+F31+E31)/4</f>
        <v>7</v>
      </c>
      <c r="J30" s="235" t="s">
        <v>31</v>
      </c>
    </row>
    <row r="31" spans="1:10" ht="15" thickBot="1" x14ac:dyDescent="0.35">
      <c r="A31" s="32" t="s">
        <v>25</v>
      </c>
      <c r="B31" s="78"/>
      <c r="C31" s="9"/>
      <c r="D31" s="9"/>
      <c r="E31" s="72">
        <v>7</v>
      </c>
      <c r="F31" s="72">
        <v>7</v>
      </c>
      <c r="G31" s="75">
        <v>9</v>
      </c>
      <c r="H31" s="73">
        <v>5</v>
      </c>
      <c r="I31" s="216"/>
      <c r="J31" s="234"/>
    </row>
    <row r="32" spans="1:10" s="1" customFormat="1" ht="15" thickTop="1" x14ac:dyDescent="0.3">
      <c r="A32" s="31" t="s">
        <v>11</v>
      </c>
      <c r="B32" s="80">
        <v>12.72</v>
      </c>
      <c r="C32" s="51">
        <v>21</v>
      </c>
      <c r="D32" s="51">
        <v>3</v>
      </c>
      <c r="E32" s="51">
        <v>29</v>
      </c>
      <c r="F32" s="51">
        <v>170</v>
      </c>
      <c r="G32" s="52">
        <v>11.2</v>
      </c>
      <c r="H32" s="53">
        <v>2070</v>
      </c>
      <c r="I32" s="215">
        <f>(H33+G33+F33+E33)/4</f>
        <v>7.75</v>
      </c>
      <c r="J32" s="229" t="s">
        <v>31</v>
      </c>
    </row>
    <row r="33" spans="1:10" ht="15" thickBot="1" x14ac:dyDescent="0.35">
      <c r="A33" s="32" t="s">
        <v>25</v>
      </c>
      <c r="B33" s="78"/>
      <c r="C33" s="9"/>
      <c r="D33" s="9"/>
      <c r="E33" s="55">
        <v>6</v>
      </c>
      <c r="F33" s="75">
        <v>9</v>
      </c>
      <c r="G33" s="74">
        <v>10</v>
      </c>
      <c r="H33" s="76">
        <v>6</v>
      </c>
      <c r="I33" s="216"/>
      <c r="J33" s="230"/>
    </row>
    <row r="34" spans="1:10" s="1" customFormat="1" ht="15.6" thickTop="1" thickBot="1" x14ac:dyDescent="0.35">
      <c r="A34" s="31" t="s">
        <v>7</v>
      </c>
      <c r="B34" s="39">
        <v>17.04</v>
      </c>
      <c r="C34" s="3">
        <v>12</v>
      </c>
      <c r="D34" s="3">
        <v>4</v>
      </c>
      <c r="E34" s="3">
        <v>34</v>
      </c>
      <c r="F34" s="3">
        <v>133</v>
      </c>
      <c r="G34" s="4">
        <v>12.6</v>
      </c>
      <c r="H34" s="8">
        <v>1800</v>
      </c>
      <c r="I34" s="217">
        <f>(H35+G35+F35+E35)/4</f>
        <v>5.75</v>
      </c>
      <c r="J34" s="227" t="s">
        <v>32</v>
      </c>
    </row>
    <row r="35" spans="1:10" ht="15.6" thickTop="1" thickBot="1" x14ac:dyDescent="0.35">
      <c r="A35" s="32" t="s">
        <v>25</v>
      </c>
      <c r="B35" s="40"/>
      <c r="C35" s="6"/>
      <c r="D35" s="6"/>
      <c r="E35" s="41">
        <v>7</v>
      </c>
      <c r="F35" s="42">
        <v>5</v>
      </c>
      <c r="G35" s="43">
        <v>6</v>
      </c>
      <c r="H35" s="45">
        <v>5</v>
      </c>
      <c r="I35" s="218"/>
      <c r="J35" s="228"/>
    </row>
    <row r="36" spans="1:10" ht="15" thickTop="1" x14ac:dyDescent="0.3">
      <c r="B36" s="33" t="s">
        <v>30</v>
      </c>
      <c r="C36" s="10" t="s">
        <v>29</v>
      </c>
      <c r="D36" s="10" t="s">
        <v>29</v>
      </c>
      <c r="E36" s="10" t="s">
        <v>26</v>
      </c>
      <c r="F36" s="10" t="s">
        <v>26</v>
      </c>
      <c r="G36" s="10" t="s">
        <v>26</v>
      </c>
      <c r="H36" s="11" t="s">
        <v>26</v>
      </c>
    </row>
    <row r="37" spans="1:10" ht="15" thickBot="1" x14ac:dyDescent="0.35">
      <c r="B37" s="12">
        <f>(B34+B32+B28+B30+B26+B24+B22+B20+B18+B16+B14+B12+B10+B8+B6+B4+B2)/17</f>
        <v>15.271764705882356</v>
      </c>
      <c r="C37" s="13">
        <f t="shared" ref="C37:D37" si="0">(C34+C32+C28+C30+C26+C24+C22+C20+C18+C16+C14+C12+C10+C8+C6+C4+C2)/17</f>
        <v>12.470588235294118</v>
      </c>
      <c r="D37" s="13">
        <f t="shared" si="0"/>
        <v>3.5294117647058822</v>
      </c>
      <c r="E37" s="14">
        <f>(E35+E33+E31+E29+E27+E25+E23+E21+E19+E17+E15+E13+E11+E9+E7+E5+E3)/17</f>
        <v>5.9411764705882355</v>
      </c>
      <c r="F37" s="14">
        <f t="shared" ref="F37:H37" si="1">(F35+F33+F31+F29+F27+F25+F23+F21+F19+F17+F15+F13+F11+F9+F7+F5+F3)/17</f>
        <v>6.4705882352941178</v>
      </c>
      <c r="G37" s="14">
        <f t="shared" si="1"/>
        <v>7.5882352941176467</v>
      </c>
      <c r="H37" s="15">
        <f t="shared" si="1"/>
        <v>4.9411764705882355</v>
      </c>
    </row>
    <row r="38" spans="1:10" ht="15" thickTop="1" x14ac:dyDescent="0.3">
      <c r="B38" s="16"/>
      <c r="C38" s="17"/>
      <c r="D38" s="17"/>
      <c r="E38" s="10" t="s">
        <v>28</v>
      </c>
      <c r="F38" s="10" t="s">
        <v>28</v>
      </c>
      <c r="G38" s="10" t="s">
        <v>28</v>
      </c>
      <c r="H38" s="11" t="s">
        <v>28</v>
      </c>
    </row>
    <row r="39" spans="1:10" ht="15" thickBot="1" x14ac:dyDescent="0.35">
      <c r="B39" s="18"/>
      <c r="C39" s="19"/>
      <c r="D39" s="19"/>
      <c r="E39" s="85" t="s">
        <v>32</v>
      </c>
      <c r="F39" s="85" t="s">
        <v>32</v>
      </c>
      <c r="G39" s="86" t="s">
        <v>31</v>
      </c>
      <c r="H39" s="87" t="s">
        <v>32</v>
      </c>
    </row>
    <row r="40" spans="1:10" ht="15" thickTop="1" x14ac:dyDescent="0.3"/>
  </sheetData>
  <sortState ref="A2:H18">
    <sortCondition ref="A2"/>
  </sortState>
  <mergeCells count="34">
    <mergeCell ref="J34:J35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I10:I11"/>
    <mergeCell ref="I8:I9"/>
    <mergeCell ref="I6:I7"/>
    <mergeCell ref="I4:I5"/>
    <mergeCell ref="I2:I3"/>
    <mergeCell ref="J2:J3"/>
    <mergeCell ref="J4:J5"/>
    <mergeCell ref="J6:J7"/>
    <mergeCell ref="J8:J9"/>
    <mergeCell ref="J10:J11"/>
    <mergeCell ref="I12:I13"/>
    <mergeCell ref="I34:I35"/>
    <mergeCell ref="I32:I33"/>
    <mergeCell ref="I30:I31"/>
    <mergeCell ref="I28:I29"/>
    <mergeCell ref="I26:I27"/>
    <mergeCell ref="I24:I25"/>
    <mergeCell ref="I22:I23"/>
    <mergeCell ref="I20:I21"/>
    <mergeCell ref="I18:I19"/>
    <mergeCell ref="I16:I17"/>
    <mergeCell ref="I14:I15"/>
  </mergeCells>
  <pageMargins left="0.7" right="0.7" top="0.78740157499999996" bottom="0.78740157499999996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25B3-4B09-4466-B68F-BC947F96A044}">
  <dimension ref="A1:J8"/>
  <sheetViews>
    <sheetView workbookViewId="0">
      <selection activeCell="N14" sqref="N14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15" thickBot="1" x14ac:dyDescent="0.35"/>
    <row r="2" spans="1:10" ht="22.2" thickTop="1" thickBot="1" x14ac:dyDescent="0.45">
      <c r="A2" s="189" t="s">
        <v>53</v>
      </c>
      <c r="B2" s="114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115" t="s">
        <v>26</v>
      </c>
      <c r="J2" s="116" t="s">
        <v>27</v>
      </c>
    </row>
    <row r="3" spans="1:10" x14ac:dyDescent="0.3">
      <c r="A3" s="253">
        <v>43709</v>
      </c>
      <c r="B3" s="190">
        <v>17.04</v>
      </c>
      <c r="C3" s="191">
        <v>12</v>
      </c>
      <c r="D3" s="191">
        <v>4</v>
      </c>
      <c r="E3" s="191">
        <v>34</v>
      </c>
      <c r="F3" s="191">
        <v>133</v>
      </c>
      <c r="G3" s="192">
        <v>12.6</v>
      </c>
      <c r="H3" s="191">
        <v>1800</v>
      </c>
      <c r="I3" s="120"/>
      <c r="J3" s="121"/>
    </row>
    <row r="4" spans="1:10" ht="15" thickBot="1" x14ac:dyDescent="0.35">
      <c r="A4" s="254"/>
      <c r="B4" s="54"/>
      <c r="C4" s="9"/>
      <c r="D4" s="9"/>
      <c r="E4" s="55">
        <v>6</v>
      </c>
      <c r="F4" s="59">
        <v>4</v>
      </c>
      <c r="G4" s="56">
        <v>8</v>
      </c>
      <c r="H4" s="77">
        <v>5</v>
      </c>
      <c r="I4" s="122"/>
      <c r="J4" s="123"/>
    </row>
    <row r="5" spans="1:10" ht="15" thickTop="1" x14ac:dyDescent="0.3">
      <c r="A5" s="258">
        <v>43616</v>
      </c>
      <c r="B5" s="39">
        <v>16</v>
      </c>
      <c r="C5" s="134">
        <v>25</v>
      </c>
      <c r="D5" s="134">
        <v>6</v>
      </c>
      <c r="E5" s="134">
        <v>32</v>
      </c>
      <c r="F5" s="145">
        <v>138</v>
      </c>
      <c r="G5" s="142">
        <v>11.58</v>
      </c>
      <c r="H5" s="145">
        <v>2390</v>
      </c>
      <c r="I5" s="118"/>
      <c r="J5" s="119"/>
    </row>
    <row r="6" spans="1:10" ht="15" thickBot="1" x14ac:dyDescent="0.35">
      <c r="A6" s="259"/>
      <c r="B6" s="106"/>
      <c r="C6" s="159"/>
      <c r="D6" s="159"/>
      <c r="E6" s="140">
        <v>6</v>
      </c>
      <c r="F6" s="141">
        <v>4</v>
      </c>
      <c r="G6" s="140">
        <v>8</v>
      </c>
      <c r="H6" s="160">
        <v>7</v>
      </c>
      <c r="I6" s="107"/>
      <c r="J6" s="117"/>
    </row>
    <row r="7" spans="1:10" ht="16.2" customHeight="1" thickTop="1" x14ac:dyDescent="0.3">
      <c r="A7" s="264"/>
      <c r="B7" s="188"/>
      <c r="C7" s="51"/>
      <c r="D7" s="51"/>
      <c r="E7" s="51"/>
      <c r="F7" s="51"/>
      <c r="G7" s="96"/>
      <c r="H7" s="51"/>
      <c r="I7" s="176"/>
      <c r="J7" s="177"/>
    </row>
    <row r="8" spans="1:10" ht="15" thickBot="1" x14ac:dyDescent="0.35">
      <c r="A8" s="265"/>
      <c r="B8" s="106"/>
      <c r="C8" s="107"/>
      <c r="D8" s="107"/>
      <c r="E8" s="107"/>
      <c r="F8" s="107"/>
      <c r="G8" s="107"/>
      <c r="H8" s="107"/>
      <c r="I8" s="107"/>
      <c r="J8" s="117"/>
    </row>
  </sheetData>
  <mergeCells count="3">
    <mergeCell ref="A3:A4"/>
    <mergeCell ref="A5:A6"/>
    <mergeCell ref="A7:A8"/>
  </mergeCells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51F5D-527B-40D6-908E-E3701F4005D2}">
  <dimension ref="A1:M44"/>
  <sheetViews>
    <sheetView topLeftCell="A20" zoomScaleNormal="100" workbookViewId="0">
      <selection activeCell="G20" sqref="G20"/>
    </sheetView>
  </sheetViews>
  <sheetFormatPr defaultRowHeight="14.4" x14ac:dyDescent="0.3"/>
  <cols>
    <col min="1" max="1" width="9.109375" bestFit="1" customWidth="1"/>
    <col min="3" max="3" width="11.21875" bestFit="1" customWidth="1"/>
    <col min="6" max="7" width="14.33203125" customWidth="1"/>
    <col min="8" max="8" width="9.77734375" customWidth="1"/>
    <col min="9" max="9" width="9" customWidth="1"/>
    <col min="10" max="10" width="17.6640625" customWidth="1"/>
    <col min="13" max="13" width="24.21875" customWidth="1"/>
  </cols>
  <sheetData>
    <row r="1" spans="1:13" ht="15.6" thickTop="1" thickBot="1" x14ac:dyDescent="0.35">
      <c r="A1" s="30">
        <v>43495</v>
      </c>
      <c r="B1" s="34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35" t="s">
        <v>26</v>
      </c>
      <c r="J1" s="36" t="s">
        <v>27</v>
      </c>
    </row>
    <row r="2" spans="1:13" ht="15.6" thickTop="1" thickBot="1" x14ac:dyDescent="0.35">
      <c r="A2" s="88" t="s">
        <v>36</v>
      </c>
      <c r="B2" s="80"/>
      <c r="C2" s="51">
        <v>26</v>
      </c>
      <c r="D2" s="51">
        <v>4</v>
      </c>
      <c r="E2" s="51">
        <v>46</v>
      </c>
      <c r="F2" s="53">
        <v>191</v>
      </c>
      <c r="G2" s="51">
        <v>10.82</v>
      </c>
      <c r="H2" s="53"/>
      <c r="I2" s="236">
        <f>SUM(E3:G3)/3</f>
        <v>10</v>
      </c>
      <c r="J2" s="239" t="s">
        <v>35</v>
      </c>
    </row>
    <row r="3" spans="1:13" ht="15.6" thickTop="1" thickBot="1" x14ac:dyDescent="0.35">
      <c r="A3" s="89" t="s">
        <v>25</v>
      </c>
      <c r="B3" s="39"/>
      <c r="C3" s="3"/>
      <c r="D3" s="3"/>
      <c r="E3" s="99">
        <v>10</v>
      </c>
      <c r="F3" s="28">
        <v>10</v>
      </c>
      <c r="G3" s="105">
        <v>10</v>
      </c>
      <c r="H3" s="8"/>
      <c r="I3" s="237"/>
      <c r="J3" s="239"/>
    </row>
    <row r="4" spans="1:13" s="1" customFormat="1" ht="15.6" thickTop="1" thickBot="1" x14ac:dyDescent="0.35">
      <c r="A4" s="31" t="s">
        <v>19</v>
      </c>
      <c r="B4" s="46"/>
      <c r="C4" s="2">
        <v>200</v>
      </c>
      <c r="D4" s="2">
        <v>13</v>
      </c>
      <c r="E4" s="2">
        <v>38</v>
      </c>
      <c r="F4" s="48">
        <v>257</v>
      </c>
      <c r="G4" s="98">
        <v>10.74</v>
      </c>
      <c r="H4" s="48"/>
      <c r="I4" s="236">
        <f>SUM(E5:G5)/3</f>
        <v>9.3333333333333339</v>
      </c>
      <c r="J4" s="238" t="s">
        <v>35</v>
      </c>
    </row>
    <row r="5" spans="1:13" ht="15.6" thickTop="1" thickBot="1" x14ac:dyDescent="0.35">
      <c r="A5" s="32" t="s">
        <v>25</v>
      </c>
      <c r="B5" s="49"/>
      <c r="C5" s="5"/>
      <c r="D5" s="5"/>
      <c r="E5" s="101">
        <v>8</v>
      </c>
      <c r="F5" s="28">
        <v>10</v>
      </c>
      <c r="G5" s="105">
        <v>10</v>
      </c>
      <c r="H5" s="44"/>
      <c r="I5" s="237"/>
      <c r="J5" s="238"/>
    </row>
    <row r="6" spans="1:13" s="1" customFormat="1" ht="15.6" thickTop="1" thickBot="1" x14ac:dyDescent="0.35">
      <c r="A6" s="31" t="s">
        <v>17</v>
      </c>
      <c r="B6" s="50"/>
      <c r="C6" s="51">
        <v>65</v>
      </c>
      <c r="D6" s="51">
        <v>2</v>
      </c>
      <c r="E6" s="51">
        <v>51</v>
      </c>
      <c r="F6" s="53">
        <v>191</v>
      </c>
      <c r="G6" s="96">
        <v>11.37</v>
      </c>
      <c r="H6" s="53"/>
      <c r="I6" s="236">
        <f>SUM(E7:G7)/3</f>
        <v>9.6666666666666661</v>
      </c>
      <c r="J6" s="239" t="s">
        <v>35</v>
      </c>
      <c r="L6" s="20">
        <v>1</v>
      </c>
      <c r="M6" s="20" t="s">
        <v>34</v>
      </c>
    </row>
    <row r="7" spans="1:13" ht="15.6" thickTop="1" thickBot="1" x14ac:dyDescent="0.35">
      <c r="A7" s="32" t="s">
        <v>25</v>
      </c>
      <c r="B7" s="54"/>
      <c r="C7" s="9"/>
      <c r="D7" s="9"/>
      <c r="E7" s="74">
        <v>10</v>
      </c>
      <c r="F7" s="28">
        <v>10</v>
      </c>
      <c r="G7" s="38">
        <v>9</v>
      </c>
      <c r="H7" s="57"/>
      <c r="I7" s="237"/>
      <c r="J7" s="239"/>
      <c r="L7" s="21">
        <v>2</v>
      </c>
      <c r="M7" s="21" t="s">
        <v>34</v>
      </c>
    </row>
    <row r="8" spans="1:13" s="1" customFormat="1" ht="15.6" thickTop="1" thickBot="1" x14ac:dyDescent="0.35">
      <c r="A8" s="31" t="s">
        <v>22</v>
      </c>
      <c r="B8" s="58"/>
      <c r="C8" s="51">
        <v>17</v>
      </c>
      <c r="D8" s="51">
        <v>3</v>
      </c>
      <c r="E8" s="51">
        <v>29</v>
      </c>
      <c r="F8" s="53">
        <v>241</v>
      </c>
      <c r="G8" s="96">
        <v>11.89</v>
      </c>
      <c r="H8" s="53"/>
      <c r="I8" s="236">
        <f>SUM(E9:G9)/3</f>
        <v>8</v>
      </c>
      <c r="J8" s="240" t="s">
        <v>31</v>
      </c>
      <c r="L8" s="22">
        <v>3</v>
      </c>
      <c r="M8" s="22" t="s">
        <v>33</v>
      </c>
    </row>
    <row r="9" spans="1:13" ht="15.6" thickTop="1" thickBot="1" x14ac:dyDescent="0.35">
      <c r="A9" s="32" t="s">
        <v>25</v>
      </c>
      <c r="B9" s="54"/>
      <c r="C9" s="9"/>
      <c r="D9" s="9"/>
      <c r="E9" s="55">
        <v>6</v>
      </c>
      <c r="F9" s="28">
        <v>10</v>
      </c>
      <c r="G9" s="56">
        <v>8</v>
      </c>
      <c r="H9" s="61"/>
      <c r="I9" s="237"/>
      <c r="J9" s="240"/>
      <c r="L9" s="23">
        <v>4</v>
      </c>
      <c r="M9" s="23" t="s">
        <v>33</v>
      </c>
    </row>
    <row r="10" spans="1:13" s="1" customFormat="1" ht="15.6" thickTop="1" thickBot="1" x14ac:dyDescent="0.35">
      <c r="A10" s="31" t="s">
        <v>16</v>
      </c>
      <c r="B10" s="94"/>
      <c r="C10" s="82">
        <v>31</v>
      </c>
      <c r="D10" s="82">
        <v>3</v>
      </c>
      <c r="E10" s="82">
        <v>32</v>
      </c>
      <c r="F10" s="53">
        <v>174</v>
      </c>
      <c r="G10" s="97">
        <v>11.22</v>
      </c>
      <c r="H10" s="84"/>
      <c r="I10" s="236">
        <f>SUM(E11:G11)/3</f>
        <v>8.6666666666666661</v>
      </c>
      <c r="J10" s="238" t="s">
        <v>35</v>
      </c>
      <c r="L10" s="24">
        <v>5</v>
      </c>
      <c r="M10" s="24" t="s">
        <v>32</v>
      </c>
    </row>
    <row r="11" spans="1:13" ht="15.6" thickTop="1" thickBot="1" x14ac:dyDescent="0.35">
      <c r="A11" s="32" t="s">
        <v>25</v>
      </c>
      <c r="B11" s="54"/>
      <c r="C11" s="9"/>
      <c r="D11" s="9"/>
      <c r="E11" s="72">
        <v>7</v>
      </c>
      <c r="F11" s="102">
        <v>9</v>
      </c>
      <c r="G11" s="74">
        <v>10</v>
      </c>
      <c r="H11" s="73"/>
      <c r="I11" s="237"/>
      <c r="J11" s="238"/>
      <c r="L11" s="25">
        <v>6</v>
      </c>
      <c r="M11" s="25" t="s">
        <v>32</v>
      </c>
    </row>
    <row r="12" spans="1:13" ht="15.6" thickTop="1" thickBot="1" x14ac:dyDescent="0.35">
      <c r="A12" s="92" t="s">
        <v>37</v>
      </c>
      <c r="B12" s="49"/>
      <c r="C12" s="5"/>
      <c r="D12" s="5"/>
      <c r="E12" s="95">
        <v>41</v>
      </c>
      <c r="F12" s="44"/>
      <c r="G12" s="90"/>
      <c r="H12" s="44"/>
      <c r="I12" s="236"/>
      <c r="J12" s="242"/>
      <c r="L12" s="25"/>
      <c r="M12" s="25"/>
    </row>
    <row r="13" spans="1:13" ht="15.6" thickTop="1" thickBot="1" x14ac:dyDescent="0.35">
      <c r="A13" s="91" t="s">
        <v>25</v>
      </c>
      <c r="B13" s="49"/>
      <c r="C13" s="5"/>
      <c r="D13" s="5"/>
      <c r="E13" s="38">
        <v>9</v>
      </c>
      <c r="F13" s="44"/>
      <c r="G13" s="90"/>
      <c r="H13" s="44"/>
      <c r="I13" s="237"/>
      <c r="J13" s="242"/>
      <c r="L13" s="25"/>
      <c r="M13" s="25"/>
    </row>
    <row r="14" spans="1:13" s="1" customFormat="1" ht="15.6" thickTop="1" thickBot="1" x14ac:dyDescent="0.35">
      <c r="A14" s="31" t="s">
        <v>12</v>
      </c>
      <c r="B14" s="58"/>
      <c r="C14" s="51">
        <v>12</v>
      </c>
      <c r="D14" s="51"/>
      <c r="E14" s="51">
        <v>31</v>
      </c>
      <c r="F14" s="53"/>
      <c r="G14" s="96"/>
      <c r="H14" s="53"/>
      <c r="I14" s="236"/>
      <c r="J14" s="242"/>
      <c r="L14" s="29">
        <v>7</v>
      </c>
      <c r="M14" s="29" t="s">
        <v>31</v>
      </c>
    </row>
    <row r="15" spans="1:13" ht="15.6" thickTop="1" thickBot="1" x14ac:dyDescent="0.35">
      <c r="A15" s="32" t="s">
        <v>25</v>
      </c>
      <c r="B15" s="54"/>
      <c r="C15" s="9"/>
      <c r="D15" s="9"/>
      <c r="E15" s="55">
        <v>6</v>
      </c>
      <c r="F15" s="57"/>
      <c r="G15" s="56"/>
      <c r="H15" s="73"/>
      <c r="I15" s="237"/>
      <c r="J15" s="242"/>
      <c r="L15" s="27">
        <v>8</v>
      </c>
      <c r="M15" s="27" t="s">
        <v>31</v>
      </c>
    </row>
    <row r="16" spans="1:13" s="1" customFormat="1" ht="15.6" thickTop="1" thickBot="1" x14ac:dyDescent="0.35">
      <c r="A16" s="93" t="s">
        <v>14</v>
      </c>
      <c r="B16" s="58"/>
      <c r="C16" s="51">
        <v>41</v>
      </c>
      <c r="D16" s="51"/>
      <c r="E16" s="51"/>
      <c r="F16" s="53"/>
      <c r="G16" s="52"/>
      <c r="H16" s="53"/>
      <c r="I16" s="236"/>
      <c r="J16" s="240"/>
      <c r="L16" s="26">
        <v>9</v>
      </c>
      <c r="M16" s="26" t="s">
        <v>35</v>
      </c>
    </row>
    <row r="17" spans="1:13" ht="15.6" thickTop="1" thickBot="1" x14ac:dyDescent="0.35">
      <c r="A17" s="32" t="s">
        <v>25</v>
      </c>
      <c r="B17" s="54"/>
      <c r="C17" s="9"/>
      <c r="D17" s="9"/>
      <c r="E17" s="55"/>
      <c r="F17" s="103"/>
      <c r="G17" s="74"/>
      <c r="H17" s="61"/>
      <c r="I17" s="237"/>
      <c r="J17" s="240"/>
      <c r="L17" s="28">
        <v>10</v>
      </c>
      <c r="M17" s="28" t="s">
        <v>35</v>
      </c>
    </row>
    <row r="18" spans="1:13" s="1" customFormat="1" ht="15.6" thickTop="1" thickBot="1" x14ac:dyDescent="0.35">
      <c r="A18" s="31" t="s">
        <v>21</v>
      </c>
      <c r="B18" s="58"/>
      <c r="C18" s="51">
        <v>78</v>
      </c>
      <c r="D18" s="51">
        <v>3</v>
      </c>
      <c r="E18" s="51">
        <v>40</v>
      </c>
      <c r="F18" s="53">
        <v>228</v>
      </c>
      <c r="G18" s="96">
        <v>10.27</v>
      </c>
      <c r="H18" s="53"/>
      <c r="I18" s="236">
        <f>SUM(E19:G19)/3</f>
        <v>9.6666666666666661</v>
      </c>
      <c r="J18" s="239" t="s">
        <v>35</v>
      </c>
    </row>
    <row r="19" spans="1:13" ht="15.6" thickTop="1" thickBot="1" x14ac:dyDescent="0.35">
      <c r="A19" s="32" t="s">
        <v>25</v>
      </c>
      <c r="B19" s="54"/>
      <c r="C19" s="9"/>
      <c r="D19" s="9"/>
      <c r="E19" s="75">
        <v>9</v>
      </c>
      <c r="F19" s="28">
        <v>10</v>
      </c>
      <c r="G19" s="105">
        <v>10</v>
      </c>
      <c r="H19" s="57"/>
      <c r="I19" s="237"/>
      <c r="J19" s="239"/>
    </row>
    <row r="20" spans="1:13" s="1" customFormat="1" ht="15.6" thickTop="1" thickBot="1" x14ac:dyDescent="0.35">
      <c r="A20" s="31" t="s">
        <v>20</v>
      </c>
      <c r="B20" s="58"/>
      <c r="C20" s="51">
        <v>79</v>
      </c>
      <c r="D20" s="51">
        <v>4</v>
      </c>
      <c r="E20" s="51">
        <v>46</v>
      </c>
      <c r="F20" s="53">
        <v>169</v>
      </c>
      <c r="G20" s="96">
        <v>11.47</v>
      </c>
      <c r="H20" s="53"/>
      <c r="I20" s="236">
        <f>SUM(E21:G21)/3</f>
        <v>9.3333333333333339</v>
      </c>
      <c r="J20" s="238" t="s">
        <v>35</v>
      </c>
    </row>
    <row r="21" spans="1:13" ht="15.6" thickTop="1" thickBot="1" x14ac:dyDescent="0.35">
      <c r="A21" s="32" t="s">
        <v>25</v>
      </c>
      <c r="B21" s="54"/>
      <c r="C21" s="9"/>
      <c r="D21" s="9"/>
      <c r="E21" s="74">
        <v>10</v>
      </c>
      <c r="F21" s="26">
        <v>9</v>
      </c>
      <c r="G21" s="38">
        <v>9</v>
      </c>
      <c r="H21" s="57"/>
      <c r="I21" s="237"/>
      <c r="J21" s="238"/>
    </row>
    <row r="22" spans="1:13" s="1" customFormat="1" ht="15.6" thickTop="1" thickBot="1" x14ac:dyDescent="0.35">
      <c r="A22" s="31" t="s">
        <v>8</v>
      </c>
      <c r="B22" s="58"/>
      <c r="C22" s="51">
        <v>21</v>
      </c>
      <c r="D22" s="51">
        <v>6</v>
      </c>
      <c r="E22" s="51">
        <v>40</v>
      </c>
      <c r="F22" s="53">
        <v>177</v>
      </c>
      <c r="G22" s="96">
        <v>11.14</v>
      </c>
      <c r="H22" s="53"/>
      <c r="I22" s="236">
        <f>SUM(E23:G23)/3</f>
        <v>9.6666666666666661</v>
      </c>
      <c r="J22" s="239" t="s">
        <v>35</v>
      </c>
    </row>
    <row r="23" spans="1:13" ht="15.6" thickTop="1" thickBot="1" x14ac:dyDescent="0.35">
      <c r="A23" s="32" t="s">
        <v>25</v>
      </c>
      <c r="B23" s="54"/>
      <c r="C23" s="9"/>
      <c r="D23" s="9"/>
      <c r="E23" s="75">
        <v>9</v>
      </c>
      <c r="F23" s="28">
        <v>10</v>
      </c>
      <c r="G23" s="105">
        <v>10</v>
      </c>
      <c r="H23" s="76"/>
      <c r="I23" s="237"/>
      <c r="J23" s="239"/>
    </row>
    <row r="24" spans="1:13" s="1" customFormat="1" ht="15.6" thickTop="1" thickBot="1" x14ac:dyDescent="0.35">
      <c r="A24" s="31" t="s">
        <v>18</v>
      </c>
      <c r="B24" s="58"/>
      <c r="C24" s="51">
        <v>63</v>
      </c>
      <c r="D24" s="51">
        <v>5</v>
      </c>
      <c r="E24" s="51">
        <v>40</v>
      </c>
      <c r="F24" s="53">
        <v>177</v>
      </c>
      <c r="G24" s="96">
        <v>12.52</v>
      </c>
      <c r="H24" s="53"/>
      <c r="I24" s="236">
        <f>SUM(E25:G25)/3</f>
        <v>8.6666666666666661</v>
      </c>
      <c r="J24" s="238" t="s">
        <v>35</v>
      </c>
    </row>
    <row r="25" spans="1:13" ht="15.6" thickTop="1" thickBot="1" x14ac:dyDescent="0.35">
      <c r="A25" s="32" t="s">
        <v>25</v>
      </c>
      <c r="B25" s="54"/>
      <c r="C25" s="9"/>
      <c r="D25" s="9"/>
      <c r="E25" s="100">
        <v>9</v>
      </c>
      <c r="F25" s="28">
        <v>10</v>
      </c>
      <c r="G25" s="72">
        <v>7</v>
      </c>
      <c r="H25" s="77"/>
      <c r="I25" s="237"/>
      <c r="J25" s="238"/>
    </row>
    <row r="26" spans="1:13" s="1" customFormat="1" ht="15.6" thickTop="1" thickBot="1" x14ac:dyDescent="0.35">
      <c r="A26" s="31" t="s">
        <v>10</v>
      </c>
      <c r="B26" s="58"/>
      <c r="C26" s="51"/>
      <c r="D26" s="51"/>
      <c r="E26" s="51"/>
      <c r="F26" s="53"/>
      <c r="G26" s="52"/>
      <c r="H26" s="53"/>
      <c r="I26" s="236"/>
      <c r="J26" s="242"/>
    </row>
    <row r="27" spans="1:13" ht="15.6" thickTop="1" thickBot="1" x14ac:dyDescent="0.35">
      <c r="A27" s="32" t="s">
        <v>25</v>
      </c>
      <c r="B27" s="54"/>
      <c r="C27" s="9"/>
      <c r="D27" s="9"/>
      <c r="E27" s="55"/>
      <c r="F27" s="57"/>
      <c r="G27" s="56"/>
      <c r="H27" s="77"/>
      <c r="I27" s="237"/>
      <c r="J27" s="242"/>
    </row>
    <row r="28" spans="1:13" s="1" customFormat="1" ht="15.6" thickTop="1" thickBot="1" x14ac:dyDescent="0.35">
      <c r="A28" s="31" t="s">
        <v>23</v>
      </c>
      <c r="B28" s="58"/>
      <c r="C28" s="51">
        <v>53</v>
      </c>
      <c r="D28" s="51">
        <v>4</v>
      </c>
      <c r="E28" s="51">
        <v>52</v>
      </c>
      <c r="F28" s="53">
        <v>183</v>
      </c>
      <c r="G28" s="96">
        <v>11.55</v>
      </c>
      <c r="H28" s="53"/>
      <c r="I28" s="236">
        <f>SUM(E29:G29)/3</f>
        <v>9.6666666666666661</v>
      </c>
      <c r="J28" s="239" t="s">
        <v>35</v>
      </c>
    </row>
    <row r="29" spans="1:13" ht="15.6" thickTop="1" thickBot="1" x14ac:dyDescent="0.35">
      <c r="A29" s="32" t="s">
        <v>25</v>
      </c>
      <c r="B29" s="54"/>
      <c r="C29" s="9"/>
      <c r="D29" s="9"/>
      <c r="E29" s="74">
        <v>10</v>
      </c>
      <c r="F29" s="28">
        <v>10</v>
      </c>
      <c r="G29" s="38">
        <v>9</v>
      </c>
      <c r="H29" s="57"/>
      <c r="I29" s="237"/>
      <c r="J29" s="239"/>
    </row>
    <row r="30" spans="1:13" s="1" customFormat="1" ht="15.6" thickTop="1" thickBot="1" x14ac:dyDescent="0.35">
      <c r="A30" s="31" t="s">
        <v>15</v>
      </c>
      <c r="B30" s="58"/>
      <c r="C30" s="51">
        <v>59</v>
      </c>
      <c r="D30" s="51">
        <v>5</v>
      </c>
      <c r="E30" s="51">
        <v>32</v>
      </c>
      <c r="F30" s="53">
        <v>190</v>
      </c>
      <c r="G30" s="96">
        <v>12.59</v>
      </c>
      <c r="H30" s="53"/>
      <c r="I30" s="236">
        <f>SUM(E31:G31)/3</f>
        <v>7.666666666666667</v>
      </c>
      <c r="J30" s="240" t="s">
        <v>31</v>
      </c>
    </row>
    <row r="31" spans="1:13" ht="15.6" thickTop="1" thickBot="1" x14ac:dyDescent="0.35">
      <c r="A31" s="32" t="s">
        <v>25</v>
      </c>
      <c r="B31" s="78"/>
      <c r="C31" s="9"/>
      <c r="D31" s="9"/>
      <c r="E31" s="72">
        <v>7</v>
      </c>
      <c r="F31" s="28">
        <v>10</v>
      </c>
      <c r="G31" s="37">
        <v>6</v>
      </c>
      <c r="H31" s="73"/>
      <c r="I31" s="237"/>
      <c r="J31" s="240"/>
    </row>
    <row r="32" spans="1:13" s="1" customFormat="1" ht="15.6" thickTop="1" thickBot="1" x14ac:dyDescent="0.35">
      <c r="A32" s="31" t="s">
        <v>13</v>
      </c>
      <c r="B32" s="80"/>
      <c r="C32" s="51"/>
      <c r="D32" s="51"/>
      <c r="E32" s="51"/>
      <c r="F32" s="53"/>
      <c r="G32" s="52"/>
      <c r="H32" s="53"/>
      <c r="I32" s="236"/>
      <c r="J32" s="241"/>
    </row>
    <row r="33" spans="1:10" ht="15.6" thickTop="1" thickBot="1" x14ac:dyDescent="0.35">
      <c r="A33" s="32" t="s">
        <v>25</v>
      </c>
      <c r="B33" s="78"/>
      <c r="C33" s="9"/>
      <c r="D33" s="9"/>
      <c r="E33" s="55"/>
      <c r="F33" s="76"/>
      <c r="G33" s="75"/>
      <c r="H33" s="61"/>
      <c r="I33" s="237"/>
      <c r="J33" s="241"/>
    </row>
    <row r="34" spans="1:10" s="1" customFormat="1" ht="15.6" thickTop="1" thickBot="1" x14ac:dyDescent="0.35">
      <c r="A34" s="31" t="s">
        <v>9</v>
      </c>
      <c r="B34" s="81"/>
      <c r="C34" s="82">
        <v>52</v>
      </c>
      <c r="D34" s="82">
        <v>9</v>
      </c>
      <c r="E34" s="82">
        <v>39</v>
      </c>
      <c r="F34" s="84">
        <v>204</v>
      </c>
      <c r="G34" s="97">
        <v>10.98</v>
      </c>
      <c r="H34" s="84"/>
      <c r="I34" s="236">
        <f>SUM(E35:G35)/3</f>
        <v>9.3333333333333339</v>
      </c>
      <c r="J34" s="238" t="s">
        <v>35</v>
      </c>
    </row>
    <row r="35" spans="1:10" ht="15.6" thickTop="1" thickBot="1" x14ac:dyDescent="0.35">
      <c r="A35" s="32" t="s">
        <v>25</v>
      </c>
      <c r="B35" s="78"/>
      <c r="C35" s="9"/>
      <c r="D35" s="9"/>
      <c r="E35" s="56">
        <v>8</v>
      </c>
      <c r="F35" s="28">
        <v>10</v>
      </c>
      <c r="G35" s="105">
        <v>10</v>
      </c>
      <c r="H35" s="73"/>
      <c r="I35" s="237"/>
      <c r="J35" s="238"/>
    </row>
    <row r="36" spans="1:10" s="1" customFormat="1" ht="15.6" thickTop="1" thickBot="1" x14ac:dyDescent="0.35">
      <c r="A36" s="31" t="s">
        <v>11</v>
      </c>
      <c r="B36" s="80"/>
      <c r="C36" s="51">
        <v>170</v>
      </c>
      <c r="D36" s="51">
        <v>3</v>
      </c>
      <c r="E36" s="51">
        <v>33</v>
      </c>
      <c r="F36" s="53">
        <v>176</v>
      </c>
      <c r="G36" s="96">
        <v>10.91</v>
      </c>
      <c r="H36" s="53"/>
      <c r="I36" s="236">
        <f>SUM(E37:G37)/3</f>
        <v>9</v>
      </c>
      <c r="J36" s="238" t="s">
        <v>35</v>
      </c>
    </row>
    <row r="37" spans="1:10" ht="15.6" thickTop="1" thickBot="1" x14ac:dyDescent="0.35">
      <c r="A37" s="32" t="s">
        <v>25</v>
      </c>
      <c r="B37" s="78"/>
      <c r="C37" s="9"/>
      <c r="D37" s="9"/>
      <c r="E37" s="72">
        <v>7</v>
      </c>
      <c r="F37" s="104">
        <v>10</v>
      </c>
      <c r="G37" s="109">
        <v>10</v>
      </c>
      <c r="H37" s="76"/>
      <c r="I37" s="237"/>
      <c r="J37" s="238"/>
    </row>
    <row r="38" spans="1:10" s="1" customFormat="1" ht="15" thickTop="1" x14ac:dyDescent="0.3">
      <c r="A38" s="31" t="s">
        <v>7</v>
      </c>
      <c r="B38" s="39"/>
      <c r="C38" s="3">
        <v>25</v>
      </c>
      <c r="D38" s="3"/>
      <c r="E38" s="3"/>
      <c r="F38" s="8"/>
      <c r="G38" s="52"/>
      <c r="H38" s="8"/>
      <c r="I38" s="236"/>
      <c r="J38" s="227"/>
    </row>
    <row r="39" spans="1:10" ht="15" thickBot="1" x14ac:dyDescent="0.35">
      <c r="A39" s="32" t="s">
        <v>25</v>
      </c>
      <c r="B39" s="106"/>
      <c r="C39" s="107"/>
      <c r="D39" s="107"/>
      <c r="E39" s="72"/>
      <c r="F39" s="73"/>
      <c r="G39" s="55"/>
      <c r="H39" s="108"/>
      <c r="I39" s="237"/>
      <c r="J39" s="228"/>
    </row>
    <row r="40" spans="1:10" ht="15" thickTop="1" x14ac:dyDescent="0.3">
      <c r="B40" s="33" t="s">
        <v>30</v>
      </c>
      <c r="C40" s="10" t="s">
        <v>29</v>
      </c>
      <c r="D40" s="10" t="s">
        <v>29</v>
      </c>
      <c r="E40" s="10" t="s">
        <v>26</v>
      </c>
      <c r="F40" s="10" t="s">
        <v>26</v>
      </c>
      <c r="G40" s="10" t="s">
        <v>26</v>
      </c>
      <c r="H40" s="11" t="s">
        <v>26</v>
      </c>
    </row>
    <row r="41" spans="1:10" ht="15" thickBot="1" x14ac:dyDescent="0.35">
      <c r="B41" s="12">
        <f>(B38+B36+B32+B34+B30+B28+B26+B24+B22+B20+B18+B16+B14+B10+B8+B6+B4)/17</f>
        <v>0</v>
      </c>
      <c r="C41" s="13">
        <f>(C38+C36+C34+C30+C28+C24+C22+C20+C18+C16+C14+C10+C8+C6+C2+C4)/16</f>
        <v>62</v>
      </c>
      <c r="D41" s="13">
        <f>(D38+D36+D32+D34+D30+D28+D26+D24+D22+D20+D18+D16+D14+D10+D8+D6+D4+D2)/18</f>
        <v>3.5555555555555554</v>
      </c>
      <c r="E41" s="14">
        <f>(E37+E35+E31+E29+E25+E23+E21+E19+E15+E13+E11+E9+E7+E5+E3)/15</f>
        <v>8.3333333333333339</v>
      </c>
      <c r="F41" s="14">
        <f>(F37+F35+F31+F29+F25+F23+F21+F19+F11+F9+F7+F5+F3)/13</f>
        <v>9.8461538461538467</v>
      </c>
      <c r="G41" s="14">
        <f>(G37+G35+G31+G25+G23+G21+G19+G11+G9+G7+G5+G3+G29)/13</f>
        <v>9.0769230769230766</v>
      </c>
      <c r="H41" s="15">
        <f t="shared" ref="H41" si="0">(H39+H37+H35+H33+H31+H29+H27+H25+H23+H21+H19+H17+H15+H11+H9+H7+H5)/17</f>
        <v>0</v>
      </c>
    </row>
    <row r="42" spans="1:10" ht="15" thickTop="1" x14ac:dyDescent="0.3">
      <c r="B42" s="16"/>
      <c r="C42" s="17"/>
      <c r="D42" s="17"/>
      <c r="E42" s="10" t="s">
        <v>28</v>
      </c>
      <c r="F42" s="10" t="s">
        <v>28</v>
      </c>
      <c r="G42" s="10" t="s">
        <v>28</v>
      </c>
      <c r="H42" s="11" t="s">
        <v>28</v>
      </c>
    </row>
    <row r="43" spans="1:10" ht="15" thickBot="1" x14ac:dyDescent="0.35">
      <c r="B43" s="18"/>
      <c r="C43" s="19"/>
      <c r="D43" s="19"/>
      <c r="E43" s="110" t="s">
        <v>31</v>
      </c>
      <c r="F43" s="111" t="s">
        <v>35</v>
      </c>
      <c r="G43" s="112" t="s">
        <v>35</v>
      </c>
      <c r="H43" s="87"/>
    </row>
    <row r="44" spans="1:10" ht="15" thickTop="1" x14ac:dyDescent="0.3"/>
  </sheetData>
  <mergeCells count="38">
    <mergeCell ref="I4:I5"/>
    <mergeCell ref="J4:J5"/>
    <mergeCell ref="I6:I7"/>
    <mergeCell ref="J6:J7"/>
    <mergeCell ref="I8:I9"/>
    <mergeCell ref="J8:J9"/>
    <mergeCell ref="I10:I11"/>
    <mergeCell ref="J10:J11"/>
    <mergeCell ref="I14:I15"/>
    <mergeCell ref="J14:J15"/>
    <mergeCell ref="I16:I17"/>
    <mergeCell ref="J16:J17"/>
    <mergeCell ref="I12:I13"/>
    <mergeCell ref="J12:J13"/>
    <mergeCell ref="I28:I29"/>
    <mergeCell ref="J28:J29"/>
    <mergeCell ref="I18:I19"/>
    <mergeCell ref="J18:J19"/>
    <mergeCell ref="I20:I21"/>
    <mergeCell ref="J20:J21"/>
    <mergeCell ref="I22:I23"/>
    <mergeCell ref="J22:J23"/>
    <mergeCell ref="I36:I37"/>
    <mergeCell ref="J36:J37"/>
    <mergeCell ref="I38:I39"/>
    <mergeCell ref="J38:J39"/>
    <mergeCell ref="J2:J3"/>
    <mergeCell ref="I2:I3"/>
    <mergeCell ref="I30:I31"/>
    <mergeCell ref="J30:J31"/>
    <mergeCell ref="I32:I33"/>
    <mergeCell ref="J32:J33"/>
    <mergeCell ref="I34:I35"/>
    <mergeCell ref="J34:J35"/>
    <mergeCell ref="I24:I25"/>
    <mergeCell ref="J24:J25"/>
    <mergeCell ref="I26:I27"/>
    <mergeCell ref="J26:J27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5892-C963-4A80-9D25-1E0A57CF2AFE}">
  <dimension ref="A1:M46"/>
  <sheetViews>
    <sheetView tabSelected="1" zoomScaleNormal="100" workbookViewId="0">
      <pane ySplit="1" topLeftCell="A2" activePane="bottomLeft" state="frozen"/>
      <selection pane="bottomLeft" activeCell="D15" sqref="D15"/>
    </sheetView>
  </sheetViews>
  <sheetFormatPr defaultRowHeight="14.4" x14ac:dyDescent="0.3"/>
  <cols>
    <col min="1" max="1" width="9.109375" bestFit="1" customWidth="1"/>
    <col min="3" max="3" width="11.21875" bestFit="1" customWidth="1"/>
    <col min="6" max="7" width="14.33203125" customWidth="1"/>
    <col min="8" max="8" width="9.77734375" customWidth="1"/>
    <col min="9" max="9" width="9" customWidth="1"/>
    <col min="10" max="10" width="17.6640625" customWidth="1"/>
    <col min="13" max="13" width="24.21875" customWidth="1"/>
  </cols>
  <sheetData>
    <row r="1" spans="1:13" ht="15.6" thickTop="1" thickBot="1" x14ac:dyDescent="0.35">
      <c r="A1" s="149">
        <v>43616</v>
      </c>
      <c r="B1" s="34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35" t="s">
        <v>26</v>
      </c>
      <c r="J1" s="36" t="s">
        <v>27</v>
      </c>
    </row>
    <row r="2" spans="1:13" ht="15.6" thickTop="1" thickBot="1" x14ac:dyDescent="0.35">
      <c r="A2" s="88" t="s">
        <v>36</v>
      </c>
      <c r="B2" s="193"/>
      <c r="C2" s="207"/>
      <c r="D2" s="207"/>
      <c r="E2" s="207"/>
      <c r="F2" s="208"/>
      <c r="G2" s="207"/>
      <c r="H2" s="208"/>
      <c r="I2" s="244">
        <f>SUM(E3:G3)/3</f>
        <v>0</v>
      </c>
      <c r="J2" s="249"/>
    </row>
    <row r="3" spans="1:13" ht="15.6" thickTop="1" thickBot="1" x14ac:dyDescent="0.35">
      <c r="A3" s="89" t="s">
        <v>25</v>
      </c>
      <c r="B3" s="214"/>
      <c r="C3" s="209"/>
      <c r="D3" s="209"/>
      <c r="E3" s="210"/>
      <c r="F3" s="211"/>
      <c r="G3" s="212"/>
      <c r="H3" s="213"/>
      <c r="I3" s="245"/>
      <c r="J3" s="249"/>
    </row>
    <row r="4" spans="1:13" s="1" customFormat="1" ht="15.6" thickTop="1" thickBot="1" x14ac:dyDescent="0.35">
      <c r="A4" s="31" t="s">
        <v>19</v>
      </c>
      <c r="B4" s="46">
        <v>11.71</v>
      </c>
      <c r="C4" s="151">
        <v>13</v>
      </c>
      <c r="D4" s="151">
        <v>12</v>
      </c>
      <c r="E4" s="151">
        <v>35</v>
      </c>
      <c r="F4" s="152">
        <v>185</v>
      </c>
      <c r="G4" s="153">
        <v>11.5</v>
      </c>
      <c r="H4" s="152">
        <v>1870</v>
      </c>
      <c r="I4" s="236">
        <f>SUM(E5:H5)/4</f>
        <v>7.25</v>
      </c>
      <c r="J4" s="243" t="s">
        <v>31</v>
      </c>
    </row>
    <row r="5" spans="1:13" ht="15.6" thickTop="1" thickBot="1" x14ac:dyDescent="0.35">
      <c r="A5" s="32" t="s">
        <v>25</v>
      </c>
      <c r="B5" s="49"/>
      <c r="C5" s="136"/>
      <c r="D5" s="136"/>
      <c r="E5" s="95">
        <v>7</v>
      </c>
      <c r="F5" s="143">
        <v>10</v>
      </c>
      <c r="G5" s="95">
        <v>8</v>
      </c>
      <c r="H5" s="135">
        <v>4</v>
      </c>
      <c r="I5" s="237"/>
      <c r="J5" s="243"/>
    </row>
    <row r="6" spans="1:13" s="1" customFormat="1" ht="15.6" thickTop="1" thickBot="1" x14ac:dyDescent="0.35">
      <c r="A6" s="31" t="s">
        <v>17</v>
      </c>
      <c r="B6" s="50">
        <v>16.18</v>
      </c>
      <c r="C6" s="194"/>
      <c r="D6" s="194"/>
      <c r="E6" s="194"/>
      <c r="F6" s="195"/>
      <c r="G6" s="196"/>
      <c r="H6" s="195"/>
      <c r="I6" s="244">
        <f t="shared" ref="I6" si="0">SUM(E7:H7)/4</f>
        <v>0</v>
      </c>
      <c r="J6" s="249"/>
      <c r="L6" s="20">
        <v>1</v>
      </c>
      <c r="M6" s="20" t="s">
        <v>34</v>
      </c>
    </row>
    <row r="7" spans="1:13" ht="15.6" thickTop="1" thickBot="1" x14ac:dyDescent="0.35">
      <c r="A7" s="32" t="s">
        <v>25</v>
      </c>
      <c r="B7" s="54"/>
      <c r="C7" s="198"/>
      <c r="D7" s="198"/>
      <c r="E7" s="199"/>
      <c r="F7" s="200"/>
      <c r="G7" s="201"/>
      <c r="H7" s="202"/>
      <c r="I7" s="245"/>
      <c r="J7" s="249"/>
      <c r="L7" s="21">
        <v>2</v>
      </c>
      <c r="M7" s="21" t="s">
        <v>34</v>
      </c>
    </row>
    <row r="8" spans="1:13" s="1" customFormat="1" ht="15.6" thickTop="1" thickBot="1" x14ac:dyDescent="0.35">
      <c r="A8" s="31" t="s">
        <v>22</v>
      </c>
      <c r="B8" s="58">
        <v>18.29</v>
      </c>
      <c r="C8" s="194"/>
      <c r="D8" s="194"/>
      <c r="E8" s="194"/>
      <c r="F8" s="195"/>
      <c r="G8" s="196"/>
      <c r="H8" s="195"/>
      <c r="I8" s="244">
        <f t="shared" ref="I8" si="1">SUM(E9:H9)/4</f>
        <v>0</v>
      </c>
      <c r="J8" s="246"/>
      <c r="L8" s="22">
        <v>3</v>
      </c>
      <c r="M8" s="22" t="s">
        <v>33</v>
      </c>
    </row>
    <row r="9" spans="1:13" ht="15.6" thickTop="1" thickBot="1" x14ac:dyDescent="0.35">
      <c r="A9" s="32" t="s">
        <v>25</v>
      </c>
      <c r="B9" s="54"/>
      <c r="C9" s="198"/>
      <c r="D9" s="198"/>
      <c r="E9" s="199"/>
      <c r="F9" s="200"/>
      <c r="G9" s="199"/>
      <c r="H9" s="202"/>
      <c r="I9" s="245"/>
      <c r="J9" s="246"/>
      <c r="L9" s="23">
        <v>4</v>
      </c>
      <c r="M9" s="23" t="s">
        <v>33</v>
      </c>
    </row>
    <row r="10" spans="1:13" s="1" customFormat="1" ht="15" thickTop="1" x14ac:dyDescent="0.3">
      <c r="A10" s="31" t="s">
        <v>16</v>
      </c>
      <c r="B10" s="94">
        <v>14.5</v>
      </c>
      <c r="C10" s="154">
        <v>20</v>
      </c>
      <c r="D10" s="154">
        <v>3</v>
      </c>
      <c r="E10" s="154">
        <v>27</v>
      </c>
      <c r="F10" s="138">
        <v>139</v>
      </c>
      <c r="G10" s="155">
        <v>11.07</v>
      </c>
      <c r="H10" s="156">
        <v>2150</v>
      </c>
      <c r="I10" s="236">
        <f t="shared" ref="I10" si="2">SUM(E11:H11)/4</f>
        <v>5.25</v>
      </c>
      <c r="J10" s="247" t="s">
        <v>32</v>
      </c>
      <c r="L10" s="24">
        <v>5</v>
      </c>
      <c r="M10" s="24" t="s">
        <v>32</v>
      </c>
    </row>
    <row r="11" spans="1:13" ht="15" thickBot="1" x14ac:dyDescent="0.35">
      <c r="A11" s="32" t="s">
        <v>25</v>
      </c>
      <c r="B11" s="54"/>
      <c r="C11" s="139"/>
      <c r="D11" s="139"/>
      <c r="E11" s="140">
        <v>4</v>
      </c>
      <c r="F11" s="157">
        <v>4</v>
      </c>
      <c r="G11" s="140">
        <v>8</v>
      </c>
      <c r="H11" s="141">
        <v>5</v>
      </c>
      <c r="I11" s="237"/>
      <c r="J11" s="248"/>
      <c r="L11" s="25">
        <v>6</v>
      </c>
      <c r="M11" s="25" t="s">
        <v>32</v>
      </c>
    </row>
    <row r="12" spans="1:13" ht="15.6" thickTop="1" thickBot="1" x14ac:dyDescent="0.35">
      <c r="A12" s="92" t="s">
        <v>37</v>
      </c>
      <c r="B12" s="133">
        <v>19.63</v>
      </c>
      <c r="C12" s="134">
        <v>3</v>
      </c>
      <c r="D12" s="134">
        <v>4</v>
      </c>
      <c r="E12" s="95">
        <v>35</v>
      </c>
      <c r="F12" s="135">
        <v>177</v>
      </c>
      <c r="G12" s="150">
        <v>11.31</v>
      </c>
      <c r="H12" s="135">
        <v>1650</v>
      </c>
      <c r="I12" s="236">
        <f t="shared" ref="I12" si="3">SUM(E13:H13)/4</f>
        <v>6.25</v>
      </c>
      <c r="J12" s="243" t="s">
        <v>32</v>
      </c>
      <c r="L12" s="25"/>
      <c r="M12" s="25"/>
    </row>
    <row r="13" spans="1:13" ht="15.6" thickTop="1" thickBot="1" x14ac:dyDescent="0.35">
      <c r="A13" s="91" t="s">
        <v>25</v>
      </c>
      <c r="B13" s="49"/>
      <c r="C13" s="136"/>
      <c r="D13" s="136"/>
      <c r="E13" s="95">
        <v>6</v>
      </c>
      <c r="F13" s="135">
        <v>8</v>
      </c>
      <c r="G13" s="95">
        <v>8</v>
      </c>
      <c r="H13" s="135">
        <v>3</v>
      </c>
      <c r="I13" s="237"/>
      <c r="J13" s="243"/>
      <c r="L13" s="25"/>
      <c r="M13" s="25"/>
    </row>
    <row r="14" spans="1:13" s="1" customFormat="1" ht="15.6" thickTop="1" thickBot="1" x14ac:dyDescent="0.35">
      <c r="A14" s="31" t="s">
        <v>12</v>
      </c>
      <c r="B14" s="58">
        <v>14.52</v>
      </c>
      <c r="C14" s="137">
        <v>7</v>
      </c>
      <c r="D14" s="137">
        <v>4</v>
      </c>
      <c r="E14" s="137">
        <v>33</v>
      </c>
      <c r="F14" s="138">
        <v>144</v>
      </c>
      <c r="G14" s="142">
        <v>11.25</v>
      </c>
      <c r="H14" s="138">
        <v>1700</v>
      </c>
      <c r="I14" s="236">
        <f t="shared" ref="I14:I30" si="4">SUM(E15:H15)/4</f>
        <v>6</v>
      </c>
      <c r="J14" s="243" t="s">
        <v>32</v>
      </c>
      <c r="L14" s="29">
        <v>7</v>
      </c>
      <c r="M14" s="29" t="s">
        <v>31</v>
      </c>
    </row>
    <row r="15" spans="1:13" ht="15.6" thickTop="1" thickBot="1" x14ac:dyDescent="0.35">
      <c r="A15" s="32" t="s">
        <v>25</v>
      </c>
      <c r="B15" s="54"/>
      <c r="C15" s="139"/>
      <c r="D15" s="139"/>
      <c r="E15" s="140">
        <v>6</v>
      </c>
      <c r="F15" s="141">
        <v>5</v>
      </c>
      <c r="G15" s="140">
        <v>9</v>
      </c>
      <c r="H15" s="141">
        <v>4</v>
      </c>
      <c r="I15" s="237"/>
      <c r="J15" s="243"/>
      <c r="L15" s="27">
        <v>8</v>
      </c>
      <c r="M15" s="27" t="s">
        <v>31</v>
      </c>
    </row>
    <row r="16" spans="1:13" s="1" customFormat="1" ht="15.6" thickTop="1" thickBot="1" x14ac:dyDescent="0.35">
      <c r="A16" s="93" t="s">
        <v>14</v>
      </c>
      <c r="B16" s="58">
        <v>13.26</v>
      </c>
      <c r="C16" s="194"/>
      <c r="D16" s="194"/>
      <c r="E16" s="194"/>
      <c r="F16" s="195"/>
      <c r="G16" s="203"/>
      <c r="H16" s="195"/>
      <c r="I16" s="244">
        <f t="shared" si="4"/>
        <v>0</v>
      </c>
      <c r="J16" s="250"/>
      <c r="L16" s="26">
        <v>9</v>
      </c>
      <c r="M16" s="26" t="s">
        <v>35</v>
      </c>
    </row>
    <row r="17" spans="1:13" ht="15.6" thickTop="1" thickBot="1" x14ac:dyDescent="0.35">
      <c r="A17" s="32" t="s">
        <v>25</v>
      </c>
      <c r="B17" s="54"/>
      <c r="C17" s="198"/>
      <c r="D17" s="198"/>
      <c r="E17" s="199"/>
      <c r="F17" s="202"/>
      <c r="G17" s="199"/>
      <c r="H17" s="202"/>
      <c r="I17" s="245"/>
      <c r="J17" s="250"/>
      <c r="L17" s="28">
        <v>10</v>
      </c>
      <c r="M17" s="28" t="s">
        <v>35</v>
      </c>
    </row>
    <row r="18" spans="1:13" s="1" customFormat="1" ht="15.6" thickTop="1" thickBot="1" x14ac:dyDescent="0.35">
      <c r="A18" s="31" t="s">
        <v>21</v>
      </c>
      <c r="B18" s="58">
        <v>13.1</v>
      </c>
      <c r="C18" s="137">
        <v>20</v>
      </c>
      <c r="D18" s="137">
        <v>4</v>
      </c>
      <c r="E18" s="137">
        <v>32</v>
      </c>
      <c r="F18" s="138">
        <v>196</v>
      </c>
      <c r="G18" s="142">
        <v>10.49</v>
      </c>
      <c r="H18" s="138">
        <v>2000</v>
      </c>
      <c r="I18" s="236">
        <f t="shared" si="4"/>
        <v>7.5</v>
      </c>
      <c r="J18" s="243" t="s">
        <v>31</v>
      </c>
    </row>
    <row r="19" spans="1:13" ht="15.6" thickTop="1" thickBot="1" x14ac:dyDescent="0.35">
      <c r="A19" s="32" t="s">
        <v>25</v>
      </c>
      <c r="B19" s="54"/>
      <c r="C19" s="139"/>
      <c r="D19" s="139"/>
      <c r="E19" s="140">
        <v>5</v>
      </c>
      <c r="F19" s="143">
        <v>10</v>
      </c>
      <c r="G19" s="95">
        <v>10</v>
      </c>
      <c r="H19" s="141">
        <v>5</v>
      </c>
      <c r="I19" s="237"/>
      <c r="J19" s="243"/>
    </row>
    <row r="20" spans="1:13" s="1" customFormat="1" ht="15.6" thickTop="1" thickBot="1" x14ac:dyDescent="0.35">
      <c r="A20" s="31" t="s">
        <v>20</v>
      </c>
      <c r="B20" s="58">
        <v>15.41</v>
      </c>
      <c r="C20" s="137">
        <v>17</v>
      </c>
      <c r="D20" s="137">
        <v>3</v>
      </c>
      <c r="E20" s="137">
        <v>37</v>
      </c>
      <c r="F20" s="138">
        <v>145</v>
      </c>
      <c r="G20" s="142">
        <v>11.32</v>
      </c>
      <c r="H20" s="138">
        <v>1960</v>
      </c>
      <c r="I20" s="236">
        <f t="shared" si="4"/>
        <v>6.5</v>
      </c>
      <c r="J20" s="243" t="s">
        <v>31</v>
      </c>
    </row>
    <row r="21" spans="1:13" ht="15.6" thickTop="1" thickBot="1" x14ac:dyDescent="0.35">
      <c r="A21" s="32" t="s">
        <v>25</v>
      </c>
      <c r="B21" s="54"/>
      <c r="C21" s="139"/>
      <c r="D21" s="139"/>
      <c r="E21" s="140">
        <v>7</v>
      </c>
      <c r="F21" s="143">
        <v>5</v>
      </c>
      <c r="G21" s="95">
        <v>9</v>
      </c>
      <c r="H21" s="141">
        <v>5</v>
      </c>
      <c r="I21" s="237"/>
      <c r="J21" s="243"/>
    </row>
    <row r="22" spans="1:13" s="1" customFormat="1" ht="15.6" thickTop="1" thickBot="1" x14ac:dyDescent="0.35">
      <c r="A22" s="31" t="s">
        <v>8</v>
      </c>
      <c r="B22" s="58">
        <v>15.6</v>
      </c>
      <c r="C22" s="137">
        <v>20</v>
      </c>
      <c r="D22" s="137">
        <v>4</v>
      </c>
      <c r="E22" s="137">
        <v>40</v>
      </c>
      <c r="F22" s="138">
        <v>158</v>
      </c>
      <c r="G22" s="142">
        <v>10.76</v>
      </c>
      <c r="H22" s="138">
        <v>2300</v>
      </c>
      <c r="I22" s="236">
        <f t="shared" si="4"/>
        <v>8</v>
      </c>
      <c r="J22" s="243" t="s">
        <v>31</v>
      </c>
    </row>
    <row r="23" spans="1:13" ht="15.6" thickTop="1" thickBot="1" x14ac:dyDescent="0.35">
      <c r="A23" s="32" t="s">
        <v>25</v>
      </c>
      <c r="B23" s="54"/>
      <c r="C23" s="139"/>
      <c r="D23" s="139"/>
      <c r="E23" s="140">
        <v>8</v>
      </c>
      <c r="F23" s="143">
        <v>7</v>
      </c>
      <c r="G23" s="95">
        <v>10</v>
      </c>
      <c r="H23" s="141">
        <v>7</v>
      </c>
      <c r="I23" s="237"/>
      <c r="J23" s="243"/>
    </row>
    <row r="24" spans="1:13" s="1" customFormat="1" ht="15.6" thickTop="1" thickBot="1" x14ac:dyDescent="0.35">
      <c r="A24" s="31" t="s">
        <v>18</v>
      </c>
      <c r="B24" s="58">
        <v>12.64</v>
      </c>
      <c r="C24" s="137">
        <v>9</v>
      </c>
      <c r="D24" s="137">
        <v>4</v>
      </c>
      <c r="E24" s="137">
        <v>27</v>
      </c>
      <c r="F24" s="138">
        <v>134</v>
      </c>
      <c r="G24" s="142">
        <v>11.58</v>
      </c>
      <c r="H24" s="138">
        <v>1880</v>
      </c>
      <c r="I24" s="236">
        <f t="shared" si="4"/>
        <v>5</v>
      </c>
      <c r="J24" s="243" t="s">
        <v>32</v>
      </c>
    </row>
    <row r="25" spans="1:13" ht="15.6" thickTop="1" thickBot="1" x14ac:dyDescent="0.35">
      <c r="A25" s="32" t="s">
        <v>25</v>
      </c>
      <c r="B25" s="54"/>
      <c r="C25" s="139"/>
      <c r="D25" s="139"/>
      <c r="E25" s="139">
        <v>4</v>
      </c>
      <c r="F25" s="140">
        <v>4</v>
      </c>
      <c r="G25" s="140">
        <v>7</v>
      </c>
      <c r="H25" s="144">
        <v>5</v>
      </c>
      <c r="I25" s="237"/>
      <c r="J25" s="243"/>
    </row>
    <row r="26" spans="1:13" ht="15" thickTop="1" x14ac:dyDescent="0.3">
      <c r="A26" s="131" t="s">
        <v>51</v>
      </c>
      <c r="B26" s="133"/>
      <c r="C26" s="134">
        <v>14</v>
      </c>
      <c r="D26" s="134">
        <v>2</v>
      </c>
      <c r="E26" s="134">
        <v>40</v>
      </c>
      <c r="F26" s="143">
        <v>147</v>
      </c>
      <c r="G26" s="150">
        <v>11.51</v>
      </c>
      <c r="H26" s="145">
        <v>1900</v>
      </c>
      <c r="I26" s="236">
        <f t="shared" si="4"/>
        <v>6.5</v>
      </c>
      <c r="J26" s="247" t="s">
        <v>31</v>
      </c>
    </row>
    <row r="27" spans="1:13" ht="15" thickBot="1" x14ac:dyDescent="0.35">
      <c r="A27" s="132" t="s">
        <v>25</v>
      </c>
      <c r="B27" s="49"/>
      <c r="C27" s="136"/>
      <c r="D27" s="136"/>
      <c r="E27" s="136">
        <v>8</v>
      </c>
      <c r="F27" s="143">
        <v>5</v>
      </c>
      <c r="G27" s="95">
        <v>8</v>
      </c>
      <c r="H27" s="146">
        <v>5</v>
      </c>
      <c r="I27" s="237"/>
      <c r="J27" s="248"/>
    </row>
    <row r="28" spans="1:13" s="1" customFormat="1" ht="15.6" thickTop="1" thickBot="1" x14ac:dyDescent="0.35">
      <c r="A28" s="31" t="s">
        <v>10</v>
      </c>
      <c r="B28" s="58"/>
      <c r="C28" s="137">
        <v>12</v>
      </c>
      <c r="D28" s="137">
        <v>5</v>
      </c>
      <c r="E28" s="137">
        <v>32</v>
      </c>
      <c r="F28" s="138">
        <v>150</v>
      </c>
      <c r="G28" s="142">
        <v>11.56</v>
      </c>
      <c r="H28" s="138">
        <v>1900</v>
      </c>
      <c r="I28" s="236">
        <f t="shared" si="4"/>
        <v>6.25</v>
      </c>
      <c r="J28" s="243" t="s">
        <v>32</v>
      </c>
    </row>
    <row r="29" spans="1:13" ht="15.6" thickTop="1" thickBot="1" x14ac:dyDescent="0.35">
      <c r="A29" s="32" t="s">
        <v>25</v>
      </c>
      <c r="B29" s="54"/>
      <c r="C29" s="139"/>
      <c r="D29" s="139"/>
      <c r="E29" s="140">
        <v>6</v>
      </c>
      <c r="F29" s="141">
        <v>6</v>
      </c>
      <c r="G29" s="140">
        <v>8</v>
      </c>
      <c r="H29" s="144">
        <v>5</v>
      </c>
      <c r="I29" s="237"/>
      <c r="J29" s="243"/>
    </row>
    <row r="30" spans="1:13" s="1" customFormat="1" ht="15.6" thickTop="1" thickBot="1" x14ac:dyDescent="0.35">
      <c r="A30" s="31" t="s">
        <v>23</v>
      </c>
      <c r="B30" s="58">
        <v>16.489999999999998</v>
      </c>
      <c r="C30" s="137">
        <v>12</v>
      </c>
      <c r="D30" s="137">
        <v>4</v>
      </c>
      <c r="E30" s="137">
        <v>30</v>
      </c>
      <c r="F30" s="138">
        <v>178</v>
      </c>
      <c r="G30" s="142">
        <v>11.48</v>
      </c>
      <c r="H30" s="138">
        <v>1860</v>
      </c>
      <c r="I30" s="236">
        <f t="shared" si="4"/>
        <v>6.75</v>
      </c>
      <c r="J30" s="243" t="s">
        <v>31</v>
      </c>
    </row>
    <row r="31" spans="1:13" ht="15.6" thickTop="1" thickBot="1" x14ac:dyDescent="0.35">
      <c r="A31" s="32" t="s">
        <v>25</v>
      </c>
      <c r="B31" s="54"/>
      <c r="C31" s="139"/>
      <c r="D31" s="139"/>
      <c r="E31" s="140">
        <v>6</v>
      </c>
      <c r="F31" s="143">
        <v>9</v>
      </c>
      <c r="G31" s="95">
        <v>8</v>
      </c>
      <c r="H31" s="141">
        <v>4</v>
      </c>
      <c r="I31" s="237"/>
      <c r="J31" s="243"/>
    </row>
    <row r="32" spans="1:13" s="1" customFormat="1" ht="15.6" thickTop="1" thickBot="1" x14ac:dyDescent="0.35">
      <c r="A32" s="31" t="s">
        <v>15</v>
      </c>
      <c r="B32" s="193"/>
      <c r="C32" s="194"/>
      <c r="D32" s="194"/>
      <c r="E32" s="194"/>
      <c r="F32" s="195"/>
      <c r="G32" s="196"/>
      <c r="H32" s="195"/>
      <c r="I32" s="244">
        <f>SUM(E33:G33)/3</f>
        <v>0</v>
      </c>
      <c r="J32" s="250"/>
    </row>
    <row r="33" spans="1:10" ht="15.6" thickTop="1" thickBot="1" x14ac:dyDescent="0.35">
      <c r="A33" s="32" t="s">
        <v>25</v>
      </c>
      <c r="B33" s="197"/>
      <c r="C33" s="198"/>
      <c r="D33" s="198"/>
      <c r="E33" s="199"/>
      <c r="F33" s="200"/>
      <c r="G33" s="201"/>
      <c r="H33" s="202"/>
      <c r="I33" s="245"/>
      <c r="J33" s="250"/>
    </row>
    <row r="34" spans="1:10" s="1" customFormat="1" ht="15.6" thickTop="1" thickBot="1" x14ac:dyDescent="0.35">
      <c r="A34" s="31" t="s">
        <v>13</v>
      </c>
      <c r="B34" s="193"/>
      <c r="C34" s="194"/>
      <c r="D34" s="194"/>
      <c r="E34" s="194"/>
      <c r="F34" s="195"/>
      <c r="G34" s="203"/>
      <c r="H34" s="195"/>
      <c r="I34" s="244">
        <f>SUM(E35:G35)/3</f>
        <v>0</v>
      </c>
      <c r="J34" s="250"/>
    </row>
    <row r="35" spans="1:10" ht="15.6" thickTop="1" thickBot="1" x14ac:dyDescent="0.35">
      <c r="A35" s="32" t="s">
        <v>25</v>
      </c>
      <c r="B35" s="197"/>
      <c r="C35" s="198"/>
      <c r="D35" s="198"/>
      <c r="E35" s="199"/>
      <c r="F35" s="202"/>
      <c r="G35" s="199"/>
      <c r="H35" s="202"/>
      <c r="I35" s="245"/>
      <c r="J35" s="250"/>
    </row>
    <row r="36" spans="1:10" s="1" customFormat="1" ht="15.6" thickTop="1" thickBot="1" x14ac:dyDescent="0.35">
      <c r="A36" s="31" t="s">
        <v>9</v>
      </c>
      <c r="B36" s="81">
        <v>15.57</v>
      </c>
      <c r="C36" s="204"/>
      <c r="D36" s="204"/>
      <c r="E36" s="204"/>
      <c r="F36" s="205"/>
      <c r="G36" s="206"/>
      <c r="H36" s="205"/>
      <c r="I36" s="244">
        <f>SUM(E37:G37)/3</f>
        <v>0</v>
      </c>
      <c r="J36" s="250"/>
    </row>
    <row r="37" spans="1:10" ht="15.6" thickTop="1" thickBot="1" x14ac:dyDescent="0.35">
      <c r="A37" s="32" t="s">
        <v>25</v>
      </c>
      <c r="B37" s="78"/>
      <c r="C37" s="198"/>
      <c r="D37" s="198"/>
      <c r="E37" s="199"/>
      <c r="F37" s="200"/>
      <c r="G37" s="201"/>
      <c r="H37" s="202"/>
      <c r="I37" s="245"/>
      <c r="J37" s="250"/>
    </row>
    <row r="38" spans="1:10" s="1" customFormat="1" ht="15.6" thickTop="1" thickBot="1" x14ac:dyDescent="0.35">
      <c r="A38" s="31" t="s">
        <v>11</v>
      </c>
      <c r="B38" s="80">
        <v>12.02</v>
      </c>
      <c r="C38" s="137">
        <v>30</v>
      </c>
      <c r="D38" s="137">
        <v>4</v>
      </c>
      <c r="E38" s="137">
        <v>33</v>
      </c>
      <c r="F38" s="138">
        <v>171</v>
      </c>
      <c r="G38" s="142">
        <v>10.58</v>
      </c>
      <c r="H38" s="138">
        <v>2220</v>
      </c>
      <c r="I38" s="236">
        <f>SUM(E39:H39)/4</f>
        <v>7.5</v>
      </c>
      <c r="J38" s="243" t="s">
        <v>31</v>
      </c>
    </row>
    <row r="39" spans="1:10" ht="15.6" thickTop="1" thickBot="1" x14ac:dyDescent="0.35">
      <c r="A39" s="32" t="s">
        <v>25</v>
      </c>
      <c r="B39" s="78"/>
      <c r="C39" s="139"/>
      <c r="D39" s="139"/>
      <c r="E39" s="140">
        <v>6</v>
      </c>
      <c r="F39" s="157">
        <v>8</v>
      </c>
      <c r="G39" s="158">
        <v>10</v>
      </c>
      <c r="H39" s="141">
        <v>6</v>
      </c>
      <c r="I39" s="237"/>
      <c r="J39" s="243"/>
    </row>
    <row r="40" spans="1:10" s="1" customFormat="1" ht="15" thickTop="1" x14ac:dyDescent="0.3">
      <c r="A40" s="31" t="s">
        <v>7</v>
      </c>
      <c r="B40" s="39">
        <v>16</v>
      </c>
      <c r="C40" s="134">
        <v>25</v>
      </c>
      <c r="D40" s="134">
        <v>6</v>
      </c>
      <c r="E40" s="134">
        <v>32</v>
      </c>
      <c r="F40" s="145">
        <v>138</v>
      </c>
      <c r="G40" s="142">
        <v>11.58</v>
      </c>
      <c r="H40" s="145">
        <v>2390</v>
      </c>
      <c r="I40" s="236">
        <f>SUM(E41:G41)/4</f>
        <v>4.5</v>
      </c>
      <c r="J40" s="251" t="s">
        <v>32</v>
      </c>
    </row>
    <row r="41" spans="1:10" ht="15" thickBot="1" x14ac:dyDescent="0.35">
      <c r="A41" s="32" t="s">
        <v>25</v>
      </c>
      <c r="B41" s="106"/>
      <c r="C41" s="159"/>
      <c r="D41" s="159"/>
      <c r="E41" s="140">
        <v>6</v>
      </c>
      <c r="F41" s="141">
        <v>4</v>
      </c>
      <c r="G41" s="140">
        <v>8</v>
      </c>
      <c r="H41" s="160">
        <v>7</v>
      </c>
      <c r="I41" s="237"/>
      <c r="J41" s="252"/>
    </row>
    <row r="42" spans="1:10" ht="15" thickTop="1" x14ac:dyDescent="0.3">
      <c r="B42" s="33" t="s">
        <v>30</v>
      </c>
      <c r="C42" s="10" t="s">
        <v>29</v>
      </c>
      <c r="D42" s="10" t="s">
        <v>29</v>
      </c>
      <c r="E42" s="10" t="s">
        <v>26</v>
      </c>
      <c r="F42" s="10" t="s">
        <v>26</v>
      </c>
      <c r="G42" s="10" t="s">
        <v>26</v>
      </c>
      <c r="H42" s="11" t="s">
        <v>26</v>
      </c>
    </row>
    <row r="43" spans="1:10" ht="15" thickBot="1" x14ac:dyDescent="0.35">
      <c r="B43" s="12">
        <f>(B40+B38+B34+B36+B32+B30+B28+B24+B22+B20+B18+B16+B14+B10+B8+B6+B4)/17</f>
        <v>12.075882352941177</v>
      </c>
      <c r="C43" s="13">
        <f>(C40+C38+C36+C32+C30+C24+C22+C20+C18+C16+C14+C10+C8+C6+C2+C4)/16</f>
        <v>10.8125</v>
      </c>
      <c r="D43" s="13">
        <f>(D40+D38+D34+D36+D32+D30+D28+D24+D22+D20+D18+D16+D14+D10+D8+D6+D4+D2)/18</f>
        <v>2.9444444444444446</v>
      </c>
      <c r="E43" s="14">
        <f>(E39+E37+E33+E31+E25+E23+E21+E19+E15+E13+E11+E9+E7+E5+E3)/15</f>
        <v>3.9333333333333331</v>
      </c>
      <c r="F43" s="14">
        <f>(F39+F37+F33+F31+F25+F23+F21+F19+F11+F9+F7+F5+F3)/13</f>
        <v>4.384615384615385</v>
      </c>
      <c r="G43" s="14">
        <f>(G39+G37+G33+G25+G23+G21+G19+G11+G9+G7+G5+G3+G31)/13</f>
        <v>5.384615384615385</v>
      </c>
      <c r="H43" s="15">
        <f t="shared" ref="H43" si="5">(H41+H39+H37+H35+H33+H31+H29+H25+H23+H21+H19+H17+H15+H11+H9+H7+H5)/17</f>
        <v>3.3529411764705883</v>
      </c>
    </row>
    <row r="44" spans="1:10" ht="15" thickTop="1" x14ac:dyDescent="0.3">
      <c r="B44" s="16"/>
      <c r="C44" s="17"/>
      <c r="D44" s="17"/>
      <c r="E44" s="10" t="s">
        <v>28</v>
      </c>
      <c r="F44" s="10" t="s">
        <v>28</v>
      </c>
      <c r="G44" s="10" t="s">
        <v>28</v>
      </c>
      <c r="H44" s="11" t="s">
        <v>28</v>
      </c>
    </row>
    <row r="45" spans="1:10" ht="15" thickBot="1" x14ac:dyDescent="0.35">
      <c r="B45" s="18"/>
      <c r="C45" s="19"/>
      <c r="D45" s="19"/>
      <c r="E45" s="110"/>
      <c r="F45" s="111"/>
      <c r="G45" s="112"/>
      <c r="H45" s="87"/>
    </row>
    <row r="46" spans="1:10" ht="15" thickTop="1" x14ac:dyDescent="0.3"/>
  </sheetData>
  <mergeCells count="40">
    <mergeCell ref="I30:I31"/>
    <mergeCell ref="J30:J31"/>
    <mergeCell ref="I32:I33"/>
    <mergeCell ref="J32:J33"/>
    <mergeCell ref="I40:I41"/>
    <mergeCell ref="J40:J41"/>
    <mergeCell ref="I34:I35"/>
    <mergeCell ref="J34:J35"/>
    <mergeCell ref="I36:I37"/>
    <mergeCell ref="J36:J37"/>
    <mergeCell ref="I38:I39"/>
    <mergeCell ref="J38:J39"/>
    <mergeCell ref="I22:I23"/>
    <mergeCell ref="J22:J23"/>
    <mergeCell ref="I24:I25"/>
    <mergeCell ref="J24:J25"/>
    <mergeCell ref="I28:I29"/>
    <mergeCell ref="J28:J29"/>
    <mergeCell ref="I26:I27"/>
    <mergeCell ref="J26:J27"/>
    <mergeCell ref="I16:I17"/>
    <mergeCell ref="J16:J17"/>
    <mergeCell ref="I18:I19"/>
    <mergeCell ref="J18:J19"/>
    <mergeCell ref="I20:I21"/>
    <mergeCell ref="J20:J21"/>
    <mergeCell ref="I2:I3"/>
    <mergeCell ref="J2:J3"/>
    <mergeCell ref="I4:I5"/>
    <mergeCell ref="J4:J5"/>
    <mergeCell ref="I6:I7"/>
    <mergeCell ref="J6:J7"/>
    <mergeCell ref="I14:I15"/>
    <mergeCell ref="J14:J15"/>
    <mergeCell ref="I8:I9"/>
    <mergeCell ref="J8:J9"/>
    <mergeCell ref="I10:I11"/>
    <mergeCell ref="J10:J11"/>
    <mergeCell ref="I12:I13"/>
    <mergeCell ref="J12:J13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A1CEC-8D5A-497D-B4F1-2E245BD864E1}">
  <dimension ref="A1:J8"/>
  <sheetViews>
    <sheetView workbookViewId="0">
      <selection activeCell="A7" sqref="A7:A8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15" thickBot="1" x14ac:dyDescent="0.35"/>
    <row r="2" spans="1:10" ht="22.2" thickTop="1" thickBot="1" x14ac:dyDescent="0.45">
      <c r="A2" s="113" t="s">
        <v>38</v>
      </c>
      <c r="B2" s="114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115" t="s">
        <v>26</v>
      </c>
      <c r="J2" s="116" t="s">
        <v>27</v>
      </c>
    </row>
    <row r="3" spans="1:10" ht="15" thickTop="1" x14ac:dyDescent="0.3">
      <c r="A3" s="253">
        <v>43344</v>
      </c>
      <c r="B3" s="46">
        <v>14.37</v>
      </c>
      <c r="C3" s="2">
        <v>28</v>
      </c>
      <c r="D3" s="2">
        <v>3</v>
      </c>
      <c r="E3" s="2">
        <v>31</v>
      </c>
      <c r="F3" s="2">
        <v>175</v>
      </c>
      <c r="G3" s="47">
        <v>11.4</v>
      </c>
      <c r="H3" s="48">
        <v>1830</v>
      </c>
      <c r="I3" s="120"/>
      <c r="J3" s="121"/>
    </row>
    <row r="4" spans="1:10" ht="15" thickBot="1" x14ac:dyDescent="0.35">
      <c r="A4" s="254"/>
      <c r="B4" s="49"/>
      <c r="C4" s="5"/>
      <c r="D4" s="5"/>
      <c r="E4" s="37">
        <v>6</v>
      </c>
      <c r="F4" s="38">
        <v>9</v>
      </c>
      <c r="G4" s="38">
        <v>9</v>
      </c>
      <c r="H4" s="42">
        <v>5</v>
      </c>
      <c r="I4" s="122"/>
      <c r="J4" s="123"/>
    </row>
    <row r="5" spans="1:10" ht="15" thickTop="1" x14ac:dyDescent="0.3">
      <c r="A5" s="255">
        <v>43495</v>
      </c>
      <c r="B5" s="46"/>
      <c r="C5" s="2">
        <v>200</v>
      </c>
      <c r="D5" s="2">
        <v>13</v>
      </c>
      <c r="E5" s="2">
        <v>38</v>
      </c>
      <c r="F5" s="48">
        <v>257</v>
      </c>
      <c r="G5" s="47">
        <v>10.74</v>
      </c>
      <c r="H5" s="118"/>
      <c r="I5" s="118"/>
      <c r="J5" s="119"/>
    </row>
    <row r="6" spans="1:10" ht="15" thickBot="1" x14ac:dyDescent="0.35">
      <c r="A6" s="254"/>
      <c r="B6" s="127"/>
      <c r="C6" s="128"/>
      <c r="D6" s="128"/>
      <c r="E6" s="129">
        <v>8</v>
      </c>
      <c r="F6" s="130">
        <v>10</v>
      </c>
      <c r="G6" s="124">
        <v>10</v>
      </c>
      <c r="H6" s="107"/>
      <c r="I6" s="107"/>
      <c r="J6" s="117"/>
    </row>
    <row r="7" spans="1:10" ht="16.2" customHeight="1" thickTop="1" x14ac:dyDescent="0.3">
      <c r="A7" s="256">
        <v>43616</v>
      </c>
      <c r="B7" s="161">
        <v>11.71</v>
      </c>
      <c r="C7" s="2">
        <v>13</v>
      </c>
      <c r="D7" s="2">
        <v>12</v>
      </c>
      <c r="E7" s="2">
        <v>35</v>
      </c>
      <c r="F7" s="48">
        <v>185</v>
      </c>
      <c r="G7" s="47">
        <v>11.51</v>
      </c>
      <c r="H7" s="48">
        <v>1870</v>
      </c>
      <c r="I7" s="148"/>
      <c r="J7" s="162"/>
    </row>
    <row r="8" spans="1:10" ht="15" thickBot="1" x14ac:dyDescent="0.35">
      <c r="A8" s="257"/>
      <c r="B8" s="163"/>
      <c r="C8" s="164"/>
      <c r="D8" s="164"/>
      <c r="E8" s="165">
        <v>7</v>
      </c>
      <c r="F8" s="166">
        <v>10</v>
      </c>
      <c r="G8" s="165">
        <v>8</v>
      </c>
      <c r="H8" s="157">
        <v>4</v>
      </c>
      <c r="I8" s="164"/>
      <c r="J8" s="167"/>
    </row>
  </sheetData>
  <mergeCells count="3">
    <mergeCell ref="A3:A4"/>
    <mergeCell ref="A5:A6"/>
    <mergeCell ref="A7:A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F8B07-D759-4AA2-8041-F18FC80B1320}">
  <dimension ref="A1:J8"/>
  <sheetViews>
    <sheetView workbookViewId="0">
      <selection activeCell="K15" sqref="K15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39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0">
        <v>16</v>
      </c>
      <c r="C2" s="51">
        <v>5</v>
      </c>
      <c r="D2" s="51">
        <v>3</v>
      </c>
      <c r="E2" s="51">
        <v>31</v>
      </c>
      <c r="F2" s="51">
        <v>160</v>
      </c>
      <c r="G2" s="52">
        <v>12.8</v>
      </c>
      <c r="H2" s="53">
        <v>1640</v>
      </c>
      <c r="I2" s="120"/>
      <c r="J2" s="121"/>
    </row>
    <row r="3" spans="1:10" ht="15" thickBot="1" x14ac:dyDescent="0.35">
      <c r="A3" s="254"/>
      <c r="B3" s="54"/>
      <c r="C3" s="9"/>
      <c r="D3" s="9"/>
      <c r="E3" s="55">
        <v>6</v>
      </c>
      <c r="F3" s="56">
        <v>8</v>
      </c>
      <c r="G3" s="55">
        <v>6</v>
      </c>
      <c r="H3" s="57">
        <v>4</v>
      </c>
      <c r="I3" s="122"/>
      <c r="J3" s="123"/>
    </row>
    <row r="4" spans="1:10" ht="15" thickTop="1" x14ac:dyDescent="0.3">
      <c r="A4" s="258">
        <v>43495</v>
      </c>
      <c r="B4" s="50"/>
      <c r="C4" s="51">
        <v>65</v>
      </c>
      <c r="D4" s="51">
        <v>2</v>
      </c>
      <c r="E4" s="51">
        <v>51</v>
      </c>
      <c r="F4" s="53">
        <v>191</v>
      </c>
      <c r="G4" s="96">
        <v>11.37</v>
      </c>
      <c r="H4" s="118"/>
      <c r="I4" s="118"/>
      <c r="J4" s="119"/>
    </row>
    <row r="5" spans="1:10" ht="15" thickBot="1" x14ac:dyDescent="0.35">
      <c r="A5" s="259"/>
      <c r="B5" s="168"/>
      <c r="C5" s="169"/>
      <c r="D5" s="169"/>
      <c r="E5" s="109">
        <v>10</v>
      </c>
      <c r="F5" s="170">
        <v>10</v>
      </c>
      <c r="G5" s="171">
        <v>9</v>
      </c>
      <c r="H5" s="172"/>
      <c r="I5" s="172"/>
      <c r="J5" s="173"/>
    </row>
    <row r="6" spans="1:10" ht="15.6" customHeight="1" thickTop="1" x14ac:dyDescent="0.3">
      <c r="A6" s="260">
        <v>43634</v>
      </c>
      <c r="B6" s="174">
        <v>16.18</v>
      </c>
      <c r="C6" s="148"/>
      <c r="D6" s="148"/>
      <c r="E6" s="148"/>
      <c r="F6" s="148"/>
      <c r="G6" s="148"/>
      <c r="H6" s="148"/>
      <c r="I6" s="148"/>
      <c r="J6" s="162"/>
    </row>
    <row r="7" spans="1:10" ht="15" thickBot="1" x14ac:dyDescent="0.35">
      <c r="A7" s="261"/>
      <c r="B7" s="163"/>
      <c r="C7" s="164"/>
      <c r="D7" s="164"/>
      <c r="E7" s="164"/>
      <c r="F7" s="164"/>
      <c r="G7" s="164"/>
      <c r="H7" s="164"/>
      <c r="I7" s="164"/>
      <c r="J7" s="167"/>
    </row>
    <row r="8" spans="1:10" ht="15" thickTop="1" x14ac:dyDescent="0.3"/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8DDDA-6584-4B32-9466-25C1D1D329B0}">
  <dimension ref="A1:J8"/>
  <sheetViews>
    <sheetView workbookViewId="0">
      <selection activeCell="L15" sqref="L15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40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16.52</v>
      </c>
      <c r="C2" s="51">
        <v>5</v>
      </c>
      <c r="D2" s="51">
        <v>4</v>
      </c>
      <c r="E2" s="51">
        <v>21</v>
      </c>
      <c r="F2" s="51">
        <v>136</v>
      </c>
      <c r="G2" s="52">
        <v>12.6</v>
      </c>
      <c r="H2" s="53">
        <v>2220</v>
      </c>
      <c r="I2" s="120"/>
      <c r="J2" s="121"/>
    </row>
    <row r="3" spans="1:10" ht="15" thickBot="1" x14ac:dyDescent="0.35">
      <c r="A3" s="254"/>
      <c r="B3" s="62"/>
      <c r="C3" s="63"/>
      <c r="D3" s="63"/>
      <c r="E3" s="64">
        <v>4</v>
      </c>
      <c r="F3" s="65">
        <v>5</v>
      </c>
      <c r="G3" s="66">
        <v>6</v>
      </c>
      <c r="H3" s="72">
        <v>7</v>
      </c>
      <c r="I3" s="122"/>
      <c r="J3" s="123"/>
    </row>
    <row r="4" spans="1:10" ht="15" thickTop="1" x14ac:dyDescent="0.3">
      <c r="A4" s="255">
        <v>43495</v>
      </c>
      <c r="B4" s="58"/>
      <c r="C4" s="51">
        <v>17</v>
      </c>
      <c r="D4" s="51">
        <v>3</v>
      </c>
      <c r="E4" s="51">
        <v>29</v>
      </c>
      <c r="F4" s="53">
        <v>241</v>
      </c>
      <c r="G4" s="96">
        <v>11.89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55">
        <v>6</v>
      </c>
      <c r="F5" s="74">
        <v>10</v>
      </c>
      <c r="G5" s="56">
        <v>8</v>
      </c>
      <c r="H5" s="107"/>
      <c r="I5" s="107"/>
      <c r="J5" s="117"/>
    </row>
    <row r="6" spans="1:10" ht="15" thickTop="1" x14ac:dyDescent="0.3">
      <c r="A6" s="262">
        <v>43634</v>
      </c>
      <c r="B6" s="175">
        <v>18.29</v>
      </c>
      <c r="C6" s="176"/>
      <c r="D6" s="176"/>
      <c r="E6" s="176"/>
      <c r="F6" s="176"/>
      <c r="G6" s="176"/>
      <c r="H6" s="176"/>
      <c r="I6" s="176"/>
      <c r="J6" s="177"/>
    </row>
    <row r="7" spans="1:10" ht="15" thickBot="1" x14ac:dyDescent="0.35">
      <c r="A7" s="263"/>
      <c r="B7" s="106"/>
      <c r="C7" s="107"/>
      <c r="D7" s="107"/>
      <c r="E7" s="107"/>
      <c r="F7" s="107"/>
      <c r="G7" s="107"/>
      <c r="H7" s="107"/>
      <c r="I7" s="107"/>
      <c r="J7" s="117"/>
    </row>
    <row r="8" spans="1:10" ht="15" thickTop="1" x14ac:dyDescent="0.3"/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D2D8-B9A6-4BF0-BA8C-F4682991F832}">
  <dimension ref="A1:J7"/>
  <sheetViews>
    <sheetView workbookViewId="0">
      <selection activeCell="K12" sqref="K12"/>
    </sheetView>
  </sheetViews>
  <sheetFormatPr defaultRowHeight="14.4" x14ac:dyDescent="0.3"/>
  <cols>
    <col min="1" max="1" width="21.109375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41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x14ac:dyDescent="0.3">
      <c r="A2" s="253">
        <v>43344</v>
      </c>
      <c r="B2" s="68">
        <v>16.62</v>
      </c>
      <c r="C2" s="69">
        <v>7</v>
      </c>
      <c r="D2" s="69">
        <v>3</v>
      </c>
      <c r="E2" s="69">
        <v>29</v>
      </c>
      <c r="F2" s="69">
        <v>137</v>
      </c>
      <c r="G2" s="70">
        <v>12.4</v>
      </c>
      <c r="H2" s="71">
        <v>1830</v>
      </c>
      <c r="I2" s="120"/>
      <c r="J2" s="121"/>
    </row>
    <row r="3" spans="1:10" ht="15" thickBot="1" x14ac:dyDescent="0.35">
      <c r="A3" s="254"/>
      <c r="B3" s="54"/>
      <c r="C3" s="9"/>
      <c r="D3" s="9"/>
      <c r="E3" s="55">
        <v>6</v>
      </c>
      <c r="F3" s="60">
        <v>5</v>
      </c>
      <c r="G3" s="72">
        <v>7</v>
      </c>
      <c r="H3" s="73">
        <v>5</v>
      </c>
      <c r="I3" s="122"/>
      <c r="J3" s="123"/>
    </row>
    <row r="4" spans="1:10" ht="15" thickTop="1" x14ac:dyDescent="0.3">
      <c r="A4" s="255">
        <v>43495</v>
      </c>
      <c r="B4" s="94"/>
      <c r="C4" s="82">
        <v>31</v>
      </c>
      <c r="D4" s="82">
        <v>3</v>
      </c>
      <c r="E4" s="82">
        <v>32</v>
      </c>
      <c r="F4" s="53">
        <v>174</v>
      </c>
      <c r="G4" s="83">
        <v>11.22</v>
      </c>
      <c r="H4" s="118"/>
      <c r="I4" s="118"/>
      <c r="J4" s="119"/>
    </row>
    <row r="5" spans="1:10" ht="15" thickBot="1" x14ac:dyDescent="0.35">
      <c r="A5" s="254"/>
      <c r="B5" s="54"/>
      <c r="C5" s="9"/>
      <c r="D5" s="9"/>
      <c r="E5" s="72">
        <v>7</v>
      </c>
      <c r="F5" s="102">
        <v>9</v>
      </c>
      <c r="G5" s="74">
        <v>10</v>
      </c>
      <c r="H5" s="107"/>
      <c r="I5" s="107"/>
      <c r="J5" s="117"/>
    </row>
    <row r="6" spans="1:10" ht="16.2" customHeight="1" thickTop="1" x14ac:dyDescent="0.3">
      <c r="A6" s="256">
        <v>43616</v>
      </c>
      <c r="B6" s="178">
        <v>14.5</v>
      </c>
      <c r="C6" s="51">
        <v>20</v>
      </c>
      <c r="D6" s="51">
        <v>3</v>
      </c>
      <c r="E6" s="51">
        <v>27</v>
      </c>
      <c r="F6" s="51">
        <v>139</v>
      </c>
      <c r="G6" s="52">
        <v>11.07</v>
      </c>
      <c r="H6" s="51">
        <v>2150</v>
      </c>
      <c r="I6" s="176"/>
      <c r="J6" s="177"/>
    </row>
    <row r="7" spans="1:10" ht="15" thickBot="1" x14ac:dyDescent="0.35">
      <c r="A7" s="257"/>
      <c r="B7" s="106"/>
      <c r="C7" s="107"/>
      <c r="D7" s="107"/>
      <c r="E7" s="140">
        <v>4</v>
      </c>
      <c r="F7" s="140">
        <v>4</v>
      </c>
      <c r="G7" s="140">
        <v>8</v>
      </c>
      <c r="H7" s="140">
        <v>5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2879-8209-4BEE-A691-83C01816F202}">
  <dimension ref="A1:J7"/>
  <sheetViews>
    <sheetView workbookViewId="0">
      <selection activeCell="N12" sqref="N12"/>
    </sheetView>
  </sheetViews>
  <sheetFormatPr defaultRowHeight="14.4" x14ac:dyDescent="0.3"/>
  <cols>
    <col min="1" max="1" width="20" customWidth="1"/>
    <col min="6" max="6" width="11.88671875" customWidth="1"/>
    <col min="9" max="9" width="9.5546875" customWidth="1"/>
    <col min="10" max="10" width="12.6640625" customWidth="1"/>
  </cols>
  <sheetData>
    <row r="1" spans="1:10" ht="22.2" thickTop="1" thickBot="1" x14ac:dyDescent="0.45">
      <c r="A1" s="113" t="s">
        <v>42</v>
      </c>
      <c r="B1" s="114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115" t="s">
        <v>26</v>
      </c>
      <c r="J1" s="116" t="s">
        <v>27</v>
      </c>
    </row>
    <row r="2" spans="1:10" ht="15" thickTop="1" x14ac:dyDescent="0.3">
      <c r="A2" s="253">
        <v>43344</v>
      </c>
      <c r="B2" s="58">
        <v>12.08</v>
      </c>
      <c r="C2" s="51">
        <v>14</v>
      </c>
      <c r="D2" s="51">
        <v>2</v>
      </c>
      <c r="E2" s="51">
        <v>27</v>
      </c>
      <c r="F2" s="51">
        <v>129</v>
      </c>
      <c r="G2" s="52">
        <v>11.9</v>
      </c>
      <c r="H2" s="53">
        <v>1800</v>
      </c>
      <c r="I2" s="120"/>
      <c r="J2" s="121"/>
    </row>
    <row r="3" spans="1:10" ht="15" thickBot="1" x14ac:dyDescent="0.35">
      <c r="A3" s="254"/>
      <c r="B3" s="168"/>
      <c r="C3" s="169"/>
      <c r="D3" s="169"/>
      <c r="E3" s="179">
        <v>6</v>
      </c>
      <c r="F3" s="180">
        <v>4</v>
      </c>
      <c r="G3" s="181">
        <v>8</v>
      </c>
      <c r="H3" s="182">
        <v>5</v>
      </c>
      <c r="I3" s="172"/>
      <c r="J3" s="173"/>
    </row>
    <row r="4" spans="1:10" ht="15" thickTop="1" x14ac:dyDescent="0.3">
      <c r="A4" s="255">
        <v>43495</v>
      </c>
      <c r="B4" s="58"/>
      <c r="C4" s="51">
        <v>12</v>
      </c>
      <c r="D4" s="51"/>
      <c r="E4" s="51">
        <v>31</v>
      </c>
      <c r="F4" s="48"/>
      <c r="G4" s="98"/>
      <c r="H4" s="176"/>
      <c r="I4" s="176"/>
      <c r="J4" s="177"/>
    </row>
    <row r="5" spans="1:10" ht="15" thickBot="1" x14ac:dyDescent="0.35">
      <c r="A5" s="254"/>
      <c r="B5" s="54"/>
      <c r="C5" s="9"/>
      <c r="D5" s="9"/>
      <c r="E5" s="55">
        <v>6</v>
      </c>
      <c r="F5" s="104"/>
      <c r="G5" s="124"/>
      <c r="H5" s="107"/>
      <c r="I5" s="107"/>
      <c r="J5" s="117"/>
    </row>
    <row r="6" spans="1:10" ht="16.2" customHeight="1" thickTop="1" x14ac:dyDescent="0.3">
      <c r="A6" s="264">
        <v>43616</v>
      </c>
      <c r="B6" s="175">
        <v>14.52</v>
      </c>
      <c r="C6" s="51">
        <v>7</v>
      </c>
      <c r="D6" s="137">
        <v>4</v>
      </c>
      <c r="E6" s="137">
        <v>33</v>
      </c>
      <c r="F6" s="137">
        <v>144</v>
      </c>
      <c r="G6" s="142">
        <v>11.25</v>
      </c>
      <c r="H6" s="137">
        <v>1700</v>
      </c>
      <c r="I6" s="176"/>
      <c r="J6" s="177"/>
    </row>
    <row r="7" spans="1:10" ht="15" thickBot="1" x14ac:dyDescent="0.35">
      <c r="A7" s="265"/>
      <c r="B7" s="106"/>
      <c r="C7" s="107"/>
      <c r="D7" s="107"/>
      <c r="E7" s="140">
        <v>6</v>
      </c>
      <c r="F7" s="140">
        <v>5</v>
      </c>
      <c r="G7" s="140">
        <v>9</v>
      </c>
      <c r="H7" s="140">
        <v>4</v>
      </c>
      <c r="I7" s="107"/>
      <c r="J7" s="117"/>
    </row>
  </sheetData>
  <mergeCells count="3">
    <mergeCell ref="A2:A3"/>
    <mergeCell ref="A4:A5"/>
    <mergeCell ref="A6:A7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20</vt:i4>
      </vt:variant>
    </vt:vector>
  </HeadingPairs>
  <TitlesOfParts>
    <vt:vector size="20" baseType="lpstr">
      <vt:lpstr>normy</vt:lpstr>
      <vt:lpstr>výsledky září</vt:lpstr>
      <vt:lpstr>výsledky leden</vt:lpstr>
      <vt:lpstr>výsledky červen</vt:lpstr>
      <vt:lpstr>Boček</vt:lpstr>
      <vt:lpstr>Cipra</vt:lpstr>
      <vt:lpstr>Gunea</vt:lpstr>
      <vt:lpstr>Hasman</vt:lpstr>
      <vt:lpstr>Kuneš</vt:lpstr>
      <vt:lpstr>Melichar</vt:lpstr>
      <vt:lpstr>Nekolný</vt:lpstr>
      <vt:lpstr>Novák</vt:lpstr>
      <vt:lpstr>Okál</vt:lpstr>
      <vt:lpstr>Říha</vt:lpstr>
      <vt:lpstr>Stehlík</vt:lpstr>
      <vt:lpstr>Špaček</vt:lpstr>
      <vt:lpstr>Touš</vt:lpstr>
      <vt:lpstr>Vocciante</vt:lpstr>
      <vt:lpstr>Vokáč</vt:lpstr>
      <vt:lpstr>Zelený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Evžen Veselý</dc:creator>
  <cp:lastModifiedBy>Veselý Evžen</cp:lastModifiedBy>
  <cp:lastPrinted>2019-05-28T10:55:17Z</cp:lastPrinted>
  <dcterms:created xsi:type="dcterms:W3CDTF">2018-09-26T17:03:43Z</dcterms:created>
  <dcterms:modified xsi:type="dcterms:W3CDTF">2019-07-09T17:45:50Z</dcterms:modified>
</cp:coreProperties>
</file>